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8010" tabRatio="806"/>
  </bookViews>
  <sheets>
    <sheet name="Окр 126" sheetId="32" r:id="rId1"/>
  </sheets>
  <calcPr calcId="145621"/>
</workbook>
</file>

<file path=xl/calcChain.xml><?xml version="1.0" encoding="utf-8"?>
<calcChain xmlns="http://schemas.openxmlformats.org/spreadsheetml/2006/main">
  <c r="D30" i="32"/>
  <c r="F22" l="1"/>
  <c r="F23"/>
  <c r="F21"/>
  <c r="F19"/>
  <c r="F18"/>
  <c r="F13"/>
  <c r="F14"/>
  <c r="F15"/>
  <c r="F16"/>
  <c r="F17"/>
  <c r="F12"/>
  <c r="F24" l="1"/>
  <c r="F25" s="1"/>
  <c r="D29"/>
  <c r="E17" l="1"/>
  <c r="E16"/>
  <c r="G14" l="1"/>
  <c r="G15"/>
  <c r="G12" l="1"/>
  <c r="G18" l="1"/>
  <c r="E18"/>
  <c r="E24"/>
  <c r="G24"/>
  <c r="E25" l="1"/>
  <c r="G25"/>
</calcChain>
</file>

<file path=xl/sharedStrings.xml><?xml version="1.0" encoding="utf-8"?>
<sst xmlns="http://schemas.openxmlformats.org/spreadsheetml/2006/main" count="53" uniqueCount="39">
  <si>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</si>
  <si>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</si>
  <si>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</si>
  <si>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</si>
  <si>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Содержание и уборка лестничных клеток</t>
  </si>
  <si>
    <t>3 раза в неделю</t>
  </si>
  <si>
    <t>м.кв</t>
  </si>
  <si>
    <t>Уборка придомовой территории</t>
  </si>
  <si>
    <t>5 раз в неделю</t>
  </si>
  <si>
    <t xml:space="preserve">2 раза в год </t>
  </si>
  <si>
    <t>Всего за содержание</t>
  </si>
  <si>
    <t>По заявлениям граждан и по результатам обследования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</si>
  <si>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</si>
  <si>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</si>
  <si>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</si>
  <si>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</si>
  <si>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</si>
  <si>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</si>
  <si>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</si>
  <si>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 xml:space="preserve">Проведение технических осмотров и мелкий ремонт </t>
  </si>
  <si>
    <t>Текущее обслуживание и ремонт внутридомовых сетей и устройств</t>
  </si>
  <si>
    <t xml:space="preserve"> Содержание общего имущества в многоквартирном доме</t>
  </si>
  <si>
    <t>Дератизация</t>
  </si>
  <si>
    <t>Содержание ОИ вода</t>
  </si>
  <si>
    <t>Содержание ОИ эл.эн.</t>
  </si>
  <si>
    <t>Управление многоквартирным домом</t>
  </si>
  <si>
    <t xml:space="preserve">Приемки оказанных услуг и выполненных работ по содержанию и текущему ремонту общего имущества в многоквартирном доме № 126, ул. Окружная, S общ. 2610,8 м2 </t>
  </si>
  <si>
    <t>Собственник помещений именуемый в дальнейшем «Заказчик», в лице председателя совета МКД Ефремова В.В., действующий на основании протокола № 3/18 от 26.03.2018 г.,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</si>
  <si>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сметная стоимость выполненной работы (оказанной услуги) за единицу</t>
  </si>
  <si>
    <t xml:space="preserve"> стоимость выполненной работы (оказанной услуги) за единицу</t>
  </si>
  <si>
    <t>Итого за 2021 г.</t>
  </si>
  <si>
    <t>Остаток по отчету за 2020 год, с учетом предыдущих лет</t>
  </si>
  <si>
    <t>Начислено за 2021 год</t>
  </si>
  <si>
    <t xml:space="preserve">Оплачено за 2021 год </t>
  </si>
  <si>
    <t>Задолженность населения с учетом предыдущих лет</t>
  </si>
  <si>
    <t>Остаток по отчету за 2021 год, с учетом предыдущих лет</t>
  </si>
  <si>
    <t>Утверждаю _________Е.В. Яшунина</t>
  </si>
  <si>
    <t>Генеральный директор ООО "Корсаков Плюс"</t>
  </si>
  <si>
    <t xml:space="preserve">                                                                                                                                                             «___»________20___г.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</si>
</sst>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2" fontId="2" fillId="0" borderId="1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2" fontId="2" fillId="0" borderId="15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2" fontId="4" fillId="2" borderId="29" xfId="0" applyNumberFormat="1" applyFont="1" applyFill="1" applyBorder="1" applyAlignment="1">
      <alignment horizontal="center" vertical="center"/>
    </xf>
    <xf numFmtId="2" fontId="4" fillId="0" borderId="30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top"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horizontal="left"/>
    </xf>
    <xf numFmtId="0" fontId="2" fillId="2" borderId="0" xfId="0" applyFont="1" applyFill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5" fillId="0" borderId="2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" fontId="6" fillId="0" borderId="3" xfId="0" applyNumberFormat="1" applyFont="1" applyBorder="1" applyAlignment="1">
      <alignment horizontal="center" vertical="top" wrapText="1"/>
    </xf>
    <xf numFmtId="4" fontId="6" fillId="0" borderId="4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24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tabSelected="1" topLeftCell="A19" workbookViewId="0">
      <selection activeCell="E31" sqref="E31"/>
    </sheetView>
  </sheetViews>
  <sheetFormatPr defaultRowHeight="15"/>
  <cols>
    <col min="1" max="1" width="44.140625" style="2" customWidth="1"/>
    <col min="2" max="2" width="0.140625" style="2" hidden="1" customWidth="1"/>
    <col min="3" max="3" width="17.5703125" style="2" customWidth="1"/>
    <col min="4" max="4" width="9.42578125" style="2" customWidth="1"/>
    <col min="5" max="6" width="17.7109375" style="2" customWidth="1"/>
    <col min="7" max="7" width="22.28515625" style="2" customWidth="1"/>
    <col min="8" max="8" width="12.7109375" style="2" customWidth="1"/>
    <col min="9" max="16384" width="9.140625" style="2"/>
  </cols>
  <sheetData>
    <row r="1" spans="1:7" ht="15.75">
      <c r="A1" s="52" t="s">
        <v>0</v>
      </c>
      <c r="B1" s="52"/>
      <c r="C1" s="52"/>
      <c r="D1" s="52"/>
      <c r="E1" s="52"/>
      <c r="F1" s="52"/>
      <c r="G1" s="52"/>
    </row>
    <row r="2" spans="1:7" ht="15.75">
      <c r="A2" s="42"/>
      <c r="B2" s="42"/>
      <c r="C2" s="42"/>
      <c r="D2" s="42"/>
      <c r="E2" s="86" t="s">
        <v>36</v>
      </c>
      <c r="F2" s="86"/>
      <c r="G2" s="86"/>
    </row>
    <row r="3" spans="1:7" ht="15.75">
      <c r="A3" s="42"/>
      <c r="B3" s="42"/>
      <c r="C3" s="42"/>
      <c r="D3" s="42"/>
      <c r="E3" s="86" t="s">
        <v>37</v>
      </c>
      <c r="F3" s="86"/>
      <c r="G3" s="86"/>
    </row>
    <row r="4" spans="1:7" ht="15.75">
      <c r="A4" s="53" t="s">
        <v>38</v>
      </c>
      <c r="B4" s="53"/>
      <c r="C4" s="53"/>
      <c r="D4" s="53"/>
      <c r="E4" s="53"/>
      <c r="F4" s="53"/>
      <c r="G4" s="53"/>
    </row>
    <row r="5" spans="1:7" ht="15.75">
      <c r="A5" s="54"/>
      <c r="B5" s="54"/>
      <c r="C5" s="54"/>
      <c r="D5" s="54"/>
      <c r="E5" s="54"/>
      <c r="F5" s="54"/>
      <c r="G5" s="54"/>
    </row>
    <row r="6" spans="1:7" ht="15.75">
      <c r="A6" s="55" t="s">
        <v>18</v>
      </c>
      <c r="B6" s="55"/>
      <c r="C6" s="55"/>
      <c r="D6" s="55"/>
      <c r="E6" s="55"/>
      <c r="F6" s="55"/>
      <c r="G6" s="55"/>
    </row>
    <row r="7" spans="1:7" ht="38.25" customHeight="1">
      <c r="A7" s="51" t="s">
        <v>26</v>
      </c>
      <c r="B7" s="51"/>
      <c r="C7" s="51"/>
      <c r="D7" s="51"/>
      <c r="E7" s="51"/>
      <c r="F7" s="51"/>
      <c r="G7" s="51"/>
    </row>
    <row r="8" spans="1:7" ht="84" customHeight="1">
      <c r="A8" s="51" t="s">
        <v>27</v>
      </c>
      <c r="B8" s="51"/>
      <c r="C8" s="51"/>
      <c r="D8" s="51"/>
      <c r="E8" s="51"/>
      <c r="F8" s="51"/>
      <c r="G8" s="51"/>
    </row>
    <row r="9" spans="1:7" ht="52.5" customHeight="1">
      <c r="A9" s="60" t="s">
        <v>17</v>
      </c>
      <c r="B9" s="60"/>
      <c r="C9" s="60"/>
      <c r="D9" s="60"/>
      <c r="E9" s="60"/>
      <c r="F9" s="60"/>
      <c r="G9" s="60"/>
    </row>
    <row r="10" spans="1:7" s="4" customFormat="1" ht="110.25">
      <c r="A10" s="61" t="s">
        <v>1</v>
      </c>
      <c r="B10" s="62"/>
      <c r="C10" s="5" t="s">
        <v>2</v>
      </c>
      <c r="D10" s="5" t="s">
        <v>3</v>
      </c>
      <c r="E10" s="5" t="s">
        <v>29</v>
      </c>
      <c r="F10" s="5" t="s">
        <v>28</v>
      </c>
      <c r="G10" s="5" t="s">
        <v>16</v>
      </c>
    </row>
    <row r="11" spans="1:7" ht="16.5" customHeight="1">
      <c r="A11" s="63" t="s">
        <v>21</v>
      </c>
      <c r="B11" s="64"/>
      <c r="C11" s="64"/>
      <c r="D11" s="64"/>
      <c r="E11" s="64"/>
      <c r="F11" s="64"/>
      <c r="G11" s="65"/>
    </row>
    <row r="12" spans="1:7" ht="15.75">
      <c r="A12" s="66" t="s">
        <v>4</v>
      </c>
      <c r="B12" s="67"/>
      <c r="C12" s="6" t="s">
        <v>5</v>
      </c>
      <c r="D12" s="1" t="s">
        <v>6</v>
      </c>
      <c r="E12" s="30">
        <v>2.1</v>
      </c>
      <c r="F12" s="30">
        <f>G12/12/2610.8</f>
        <v>2.1</v>
      </c>
      <c r="G12" s="10">
        <f>E12*2610.8*12</f>
        <v>65792.160000000003</v>
      </c>
    </row>
    <row r="13" spans="1:7" ht="15.75">
      <c r="A13" s="66" t="s">
        <v>7</v>
      </c>
      <c r="B13" s="67"/>
      <c r="C13" s="6" t="s">
        <v>8</v>
      </c>
      <c r="D13" s="7" t="s">
        <v>6</v>
      </c>
      <c r="E13" s="29">
        <v>5.27</v>
      </c>
      <c r="F13" s="30">
        <f t="shared" ref="F13:F17" si="0">G13/12/2610.8</f>
        <v>5.2728282518768195</v>
      </c>
      <c r="G13" s="10">
        <v>165195.6</v>
      </c>
    </row>
    <row r="14" spans="1:7" ht="15.75">
      <c r="A14" s="66" t="s">
        <v>22</v>
      </c>
      <c r="B14" s="67"/>
      <c r="C14" s="6" t="s">
        <v>9</v>
      </c>
      <c r="D14" s="1" t="s">
        <v>6</v>
      </c>
      <c r="E14" s="26">
        <v>0.15</v>
      </c>
      <c r="F14" s="30">
        <f t="shared" si="0"/>
        <v>0.15000000000000002</v>
      </c>
      <c r="G14" s="10">
        <f t="shared" ref="G14:G15" si="1">E14*2610.8*12</f>
        <v>4699.4400000000005</v>
      </c>
    </row>
    <row r="15" spans="1:7" ht="16.5" thickBot="1">
      <c r="A15" s="68" t="s">
        <v>25</v>
      </c>
      <c r="B15" s="69"/>
      <c r="C15" s="17" t="s">
        <v>8</v>
      </c>
      <c r="D15" s="13" t="s">
        <v>6</v>
      </c>
      <c r="E15" s="30">
        <v>5.4</v>
      </c>
      <c r="F15" s="30">
        <f t="shared" si="0"/>
        <v>5.4</v>
      </c>
      <c r="G15" s="10">
        <f t="shared" si="1"/>
        <v>169179.84000000003</v>
      </c>
    </row>
    <row r="16" spans="1:7" ht="16.5" thickBot="1">
      <c r="A16" s="19" t="s">
        <v>23</v>
      </c>
      <c r="B16" s="20"/>
      <c r="C16" s="21"/>
      <c r="D16" s="15" t="s">
        <v>6</v>
      </c>
      <c r="E16" s="22">
        <f>SUM(G16/2610.8/12)</f>
        <v>0.24930257647719725</v>
      </c>
      <c r="F16" s="30">
        <f t="shared" si="0"/>
        <v>0.24930257647719728</v>
      </c>
      <c r="G16" s="27">
        <v>7810.55</v>
      </c>
    </row>
    <row r="17" spans="1:7" ht="16.5" thickBot="1">
      <c r="A17" s="23" t="s">
        <v>24</v>
      </c>
      <c r="B17" s="24"/>
      <c r="C17" s="25"/>
      <c r="D17" s="16" t="s">
        <v>6</v>
      </c>
      <c r="E17" s="22">
        <f>SUM(G17/2610.8/12)</f>
        <v>0.89516878606812711</v>
      </c>
      <c r="F17" s="30">
        <f t="shared" si="0"/>
        <v>0.89516878606812722</v>
      </c>
      <c r="G17" s="28">
        <v>28045.279999999999</v>
      </c>
    </row>
    <row r="18" spans="1:7" ht="16.5" thickBot="1">
      <c r="A18" s="74" t="s">
        <v>10</v>
      </c>
      <c r="B18" s="74"/>
      <c r="C18" s="74"/>
      <c r="D18" s="14" t="s">
        <v>6</v>
      </c>
      <c r="E18" s="34">
        <f>SUM(E12:E17)</f>
        <v>14.064471362545325</v>
      </c>
      <c r="F18" s="35">
        <f>SUM(F12:F17)</f>
        <v>14.067299614422145</v>
      </c>
      <c r="G18" s="18">
        <f>SUM(G12:G17)</f>
        <v>440722.87</v>
      </c>
    </row>
    <row r="19" spans="1:7" ht="69.75" customHeight="1" thickBot="1">
      <c r="A19" s="75" t="s">
        <v>19</v>
      </c>
      <c r="B19" s="76"/>
      <c r="C19" s="31" t="s">
        <v>11</v>
      </c>
      <c r="D19" s="32" t="s">
        <v>6</v>
      </c>
      <c r="E19" s="34">
        <v>5.05</v>
      </c>
      <c r="F19" s="30">
        <f>G19/12/2610.8</f>
        <v>0.59790102650528565</v>
      </c>
      <c r="G19" s="33">
        <v>18732</v>
      </c>
    </row>
    <row r="20" spans="1:7" ht="16.5" thickBot="1">
      <c r="A20" s="77" t="s">
        <v>20</v>
      </c>
      <c r="B20" s="78"/>
      <c r="C20" s="78"/>
      <c r="D20" s="78"/>
      <c r="E20" s="78"/>
      <c r="F20" s="78"/>
      <c r="G20" s="79"/>
    </row>
    <row r="21" spans="1:7" ht="26.25" customHeight="1" thickBot="1">
      <c r="A21" s="6" t="s">
        <v>12</v>
      </c>
      <c r="B21" s="56" t="s">
        <v>11</v>
      </c>
      <c r="C21" s="57"/>
      <c r="D21" s="7" t="s">
        <v>6</v>
      </c>
      <c r="E21" s="36">
        <v>1.8</v>
      </c>
      <c r="F21" s="30">
        <f>G21/12/2610.8</f>
        <v>0.36471898779429035</v>
      </c>
      <c r="G21" s="11">
        <v>11426.5</v>
      </c>
    </row>
    <row r="22" spans="1:7" ht="31.5" customHeight="1" thickBot="1">
      <c r="A22" s="6" t="s">
        <v>13</v>
      </c>
      <c r="B22" s="58"/>
      <c r="C22" s="59"/>
      <c r="D22" s="7" t="s">
        <v>6</v>
      </c>
      <c r="E22" s="36">
        <v>2.58</v>
      </c>
      <c r="F22" s="30">
        <f t="shared" ref="F22:F23" si="2">G22/12/2610.8</f>
        <v>0.45037281037740662</v>
      </c>
      <c r="G22" s="11">
        <v>14110</v>
      </c>
    </row>
    <row r="23" spans="1:7" ht="18.75" customHeight="1" thickBot="1">
      <c r="A23" s="6" t="s">
        <v>14</v>
      </c>
      <c r="B23" s="58"/>
      <c r="C23" s="59"/>
      <c r="D23" s="7" t="s">
        <v>6</v>
      </c>
      <c r="E23" s="36">
        <v>3.4</v>
      </c>
      <c r="F23" s="30">
        <f t="shared" si="2"/>
        <v>3.4124278637454672</v>
      </c>
      <c r="G23" s="11">
        <v>106910</v>
      </c>
    </row>
    <row r="24" spans="1:7" ht="42.75" customHeight="1" thickBot="1">
      <c r="A24" s="80" t="s">
        <v>15</v>
      </c>
      <c r="B24" s="81"/>
      <c r="C24" s="82"/>
      <c r="D24" s="7" t="s">
        <v>6</v>
      </c>
      <c r="E24" s="38">
        <f>E21+E22+E23</f>
        <v>7.7799999999999994</v>
      </c>
      <c r="F24" s="37">
        <f>SUM(F21:F23)</f>
        <v>4.2275196619171638</v>
      </c>
      <c r="G24" s="12">
        <f>G21+G22+G23</f>
        <v>132446.5</v>
      </c>
    </row>
    <row r="25" spans="1:7" ht="16.5" thickBot="1">
      <c r="A25" s="83" t="s">
        <v>30</v>
      </c>
      <c r="B25" s="84"/>
      <c r="C25" s="85"/>
      <c r="D25" s="43" t="s">
        <v>6</v>
      </c>
      <c r="E25" s="44">
        <f>E18+E19+E24</f>
        <v>26.894471362545325</v>
      </c>
      <c r="F25" s="44">
        <f>F18+F19+F24</f>
        <v>18.892720302844594</v>
      </c>
      <c r="G25" s="45">
        <f>G18+G19+G24</f>
        <v>591901.37</v>
      </c>
    </row>
    <row r="26" spans="1:7">
      <c r="A26" s="87" t="s">
        <v>31</v>
      </c>
      <c r="B26" s="88"/>
      <c r="C26" s="89"/>
      <c r="D26" s="50">
        <v>272836.93</v>
      </c>
      <c r="E26" s="72"/>
      <c r="F26" s="72"/>
      <c r="G26" s="73"/>
    </row>
    <row r="27" spans="1:7">
      <c r="A27" s="70" t="s">
        <v>32</v>
      </c>
      <c r="B27" s="71"/>
      <c r="C27" s="71"/>
      <c r="D27" s="49">
        <v>1131734.8700000001</v>
      </c>
      <c r="E27" s="49"/>
      <c r="F27" s="50"/>
      <c r="G27" s="49"/>
    </row>
    <row r="28" spans="1:7">
      <c r="A28" s="70" t="s">
        <v>33</v>
      </c>
      <c r="B28" s="71"/>
      <c r="C28" s="71"/>
      <c r="D28" s="49">
        <v>804821.39</v>
      </c>
      <c r="E28" s="49"/>
      <c r="F28" s="50"/>
      <c r="G28" s="49"/>
    </row>
    <row r="29" spans="1:7" ht="30">
      <c r="A29" s="39" t="s">
        <v>34</v>
      </c>
      <c r="B29" s="40"/>
      <c r="C29" s="41"/>
      <c r="D29" s="50">
        <f>D27-D28</f>
        <v>326913.4800000001</v>
      </c>
      <c r="E29" s="72"/>
      <c r="F29" s="72"/>
      <c r="G29" s="73"/>
    </row>
    <row r="30" spans="1:7" ht="15.75" thickBot="1">
      <c r="A30" s="46" t="s">
        <v>35</v>
      </c>
      <c r="B30" s="47"/>
      <c r="C30" s="48"/>
      <c r="D30" s="49">
        <f>D28-G25+D26</f>
        <v>485756.95</v>
      </c>
      <c r="E30" s="49"/>
      <c r="F30" s="50"/>
      <c r="G30" s="49"/>
    </row>
    <row r="31" spans="1:7" ht="38.25" customHeight="1"/>
    <row r="33" spans="1:7" ht="15.75">
      <c r="A33" s="3"/>
      <c r="B33" s="8"/>
      <c r="C33" s="9"/>
      <c r="D33" s="8"/>
      <c r="E33" s="8"/>
      <c r="F33" s="8"/>
      <c r="G33" s="8"/>
    </row>
    <row r="34" spans="1:7" ht="15.75">
      <c r="A34" s="8"/>
      <c r="B34" s="8"/>
      <c r="C34" s="8"/>
      <c r="D34" s="8"/>
    </row>
  </sheetData>
  <mergeCells count="30">
    <mergeCell ref="E2:G2"/>
    <mergeCell ref="E3:G3"/>
    <mergeCell ref="A26:C26"/>
    <mergeCell ref="D26:G26"/>
    <mergeCell ref="A27:C27"/>
    <mergeCell ref="D27:G27"/>
    <mergeCell ref="A28:C28"/>
    <mergeCell ref="D28:G28"/>
    <mergeCell ref="D29:G29"/>
    <mergeCell ref="A18:C18"/>
    <mergeCell ref="A19:B19"/>
    <mergeCell ref="A20:G20"/>
    <mergeCell ref="A24:C24"/>
    <mergeCell ref="A25:C25"/>
    <mergeCell ref="A30:C30"/>
    <mergeCell ref="D30:G30"/>
    <mergeCell ref="A8:G8"/>
    <mergeCell ref="A1:G1"/>
    <mergeCell ref="A4:G4"/>
    <mergeCell ref="A5:G5"/>
    <mergeCell ref="A6:G6"/>
    <mergeCell ref="A7:G7"/>
    <mergeCell ref="B21:C23"/>
    <mergeCell ref="A9:G9"/>
    <mergeCell ref="A10:B10"/>
    <mergeCell ref="A11:G11"/>
    <mergeCell ref="A12:B12"/>
    <mergeCell ref="A13:B13"/>
    <mergeCell ref="A14:B14"/>
    <mergeCell ref="A15:B15"/>
  </mergeCells>
  <pageMargins left="0.51181102362204722" right="0.11811023622047245" top="0.54" bottom="0.74803149606299213" header="0.15748031496062992" footer="0.31496062992125984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Окр 126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2021-03-19T01:55:41Z</cp:lastPrinted>
  <dcterms:created xsi:type="dcterms:W3CDTF">2018-03-27T23:18:09Z</dcterms:created>
  <dcterms:modified xsi:type="dcterms:W3CDTF">2022-04-06T22:47:00Z</dcterms:modified>
</cp:coreProperties>
</file>