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tabRatio="806"/>
  </bookViews>
  <sheets>
    <sheet name="о 121" sheetId="2" r:id="rId1"/>
  </sheets>
  <calcPr calcId="145621" refMode="R1C1"/>
</workbook>
</file>

<file path=xl/calcChain.xml><?xml version="1.0" encoding="utf-8"?>
<calcChain xmlns="http://schemas.openxmlformats.org/spreadsheetml/2006/main">
  <c r="G11" i="2" l="1"/>
  <c r="F11" i="2" s="1"/>
  <c r="G12" i="2"/>
  <c r="G13" i="2"/>
  <c r="G14" i="2"/>
  <c r="F22" i="2" l="1"/>
  <c r="F21" i="2"/>
  <c r="F20" i="2"/>
  <c r="F18" i="2"/>
  <c r="F24" i="2" l="1"/>
  <c r="F14" i="2"/>
  <c r="F13" i="2"/>
  <c r="D29" i="2"/>
  <c r="F16" i="2"/>
  <c r="E16" i="2"/>
  <c r="F15" i="2"/>
  <c r="E15" i="2"/>
  <c r="E17" i="2" s="1"/>
  <c r="F12" i="2"/>
  <c r="E24" i="2"/>
  <c r="E25" i="2" l="1"/>
  <c r="F17" i="2"/>
  <c r="F25" i="2" s="1"/>
  <c r="G24" i="2"/>
  <c r="G17" i="2" l="1"/>
  <c r="G25" i="2" s="1"/>
  <c r="D30" i="2" s="1"/>
</calcChain>
</file>

<file path=xl/sharedStrings.xml><?xml version="1.0" encoding="utf-8"?>
<sst xmlns="http://schemas.openxmlformats.org/spreadsheetml/2006/main" count="54" uniqueCount="40">
  <si>
    <t>Приказ Минстроя России от 26.10.2015г. № 761/пр</t>
  </si>
  <si>
    <t>Наименование вида работы (услуги)</t>
  </si>
  <si>
    <t>Периодичность выполненной работы</t>
  </si>
  <si>
    <t>Единица измерения работы (услуги)</t>
  </si>
  <si>
    <t>Содержание и уборка лестничных клеток</t>
  </si>
  <si>
    <t>м.кв</t>
  </si>
  <si>
    <t>Уборка придомовой территории</t>
  </si>
  <si>
    <t>5 раз в неделю</t>
  </si>
  <si>
    <t xml:space="preserve">2 раза в год </t>
  </si>
  <si>
    <t>Всего за содержание</t>
  </si>
  <si>
    <t>По заявлениям граждан и по результатам обследования</t>
  </si>
  <si>
    <t>Электрических сетей и устройств</t>
  </si>
  <si>
    <t>Водоснабжения и водоотведения</t>
  </si>
  <si>
    <t>Центрального отопления</t>
  </si>
  <si>
    <t xml:space="preserve">Всего за текущее обслуживание и ремонт внутридомовых сетей и устройств </t>
  </si>
  <si>
    <t>Цена выполненной работы (оказанной услуги), в рублях</t>
  </si>
  <si>
    <t>1. Исполнителем предъявлены к приемке следующие оказанные на основании договора управления МКД или договора оказания услуг по содержанию и выполнению работ по ремонту общего имущества в многоквартирном доме, либо договора подряда по ремонту общего имущества</t>
  </si>
  <si>
    <t>АКТ</t>
  </si>
  <si>
    <t>кВт</t>
  </si>
  <si>
    <t>Индивидуальное потребление электроэнергии</t>
  </si>
  <si>
    <t xml:space="preserve">Проведение технических осмотров и мелкий ремонт </t>
  </si>
  <si>
    <t>Текущее обслуживание и ремонт внутридомовых сетей и устройств</t>
  </si>
  <si>
    <t xml:space="preserve"> Содержание общего имущества в многоквартирном доме</t>
  </si>
  <si>
    <t>Дератизация</t>
  </si>
  <si>
    <t>Содержание ОИ вода</t>
  </si>
  <si>
    <t>Содержание ОИ эл.эн.</t>
  </si>
  <si>
    <t>Управление многоквартирным домом</t>
  </si>
  <si>
    <t>г. Корсаков ООО «Корсаков Плюс»                                                                                           «___»________20___г.</t>
  </si>
  <si>
    <t xml:space="preserve">сметная стоимость выполненной работы (оказанной услуги) за единицу </t>
  </si>
  <si>
    <t>1 раз в неделю</t>
  </si>
  <si>
    <t>Задолженность населения с учетом предыдущих лет</t>
  </si>
  <si>
    <t>Остаток по отчету за 2021 год, с учетом предыдущих лет</t>
  </si>
  <si>
    <t>Утверждаю ________Е.В. Яшунина</t>
  </si>
  <si>
    <t>Генеральный директор ООО "Корсаков Плюс"</t>
  </si>
  <si>
    <t xml:space="preserve"> стоимость выполненной работы (оказанной услуги) за единицу </t>
  </si>
  <si>
    <t>Итого за 2022 г.</t>
  </si>
  <si>
    <t>Начислено за 2022 год</t>
  </si>
  <si>
    <t xml:space="preserve">Оплачено за 2022 год </t>
  </si>
  <si>
    <t>Остаток по отчету за 2022 год, с учетом предыдущих лет</t>
  </si>
  <si>
    <t xml:space="preserve"> оказанных услуг и выполненных работ по содержанию и текущему ремонту общего имущества в многоквартирном доме № 121, ул. Окружная, S общ. 3134,2 м2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</si>
</sst>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/>
    <xf numFmtId="0" fontId="2" fillId="0" borderId="10" xfId="0" applyFont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2" fontId="2" fillId="0" borderId="15" xfId="0" applyNumberFormat="1" applyFont="1" applyBorder="1" applyAlignment="1">
      <alignment horizontal="center"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16" xfId="0" applyNumberFormat="1" applyFont="1" applyBorder="1" applyAlignment="1">
      <alignment horizontal="right" vertical="center" wrapText="1"/>
    </xf>
    <xf numFmtId="2" fontId="2" fillId="2" borderId="19" xfId="0" applyNumberFormat="1" applyFont="1" applyFill="1" applyBorder="1" applyAlignment="1">
      <alignment horizontal="right" vertical="center" wrapText="1"/>
    </xf>
    <xf numFmtId="2" fontId="2" fillId="2" borderId="12" xfId="0" applyNumberFormat="1" applyFont="1" applyFill="1" applyBorder="1" applyAlignment="1">
      <alignment horizontal="right" vertical="center"/>
    </xf>
    <xf numFmtId="2" fontId="2" fillId="2" borderId="4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2" fontId="4" fillId="2" borderId="13" xfId="0" applyNumberFormat="1" applyFont="1" applyFill="1" applyBorder="1" applyAlignment="1">
      <alignment horizontal="right" vertical="center"/>
    </xf>
    <xf numFmtId="0" fontId="2" fillId="2" borderId="18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2" fontId="0" fillId="0" borderId="0" xfId="0" applyNumberFormat="1"/>
    <xf numFmtId="2" fontId="4" fillId="2" borderId="0" xfId="0" applyNumberFormat="1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2" fontId="4" fillId="2" borderId="0" xfId="0" applyNumberFormat="1" applyFont="1" applyFill="1" applyBorder="1" applyAlignment="1">
      <alignment horizontal="right" vertical="center"/>
    </xf>
    <xf numFmtId="0" fontId="5" fillId="0" borderId="29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2" fontId="2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2" fontId="2" fillId="2" borderId="6" xfId="0" applyNumberFormat="1" applyFont="1" applyFill="1" applyBorder="1" applyAlignment="1">
      <alignment horizontal="right" vertical="center"/>
    </xf>
    <xf numFmtId="0" fontId="0" fillId="0" borderId="0" xfId="0" applyFill="1"/>
    <xf numFmtId="0" fontId="2" fillId="0" borderId="0" xfId="0" applyFont="1" applyFill="1" applyAlignment="1">
      <alignment horizontal="left" vertical="center" wrapText="1"/>
    </xf>
    <xf numFmtId="0" fontId="2" fillId="2" borderId="0" xfId="0" applyFont="1" applyFill="1"/>
    <xf numFmtId="0" fontId="2" fillId="2" borderId="1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5" fillId="0" borderId="27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center" vertical="top" wrapText="1"/>
    </xf>
    <xf numFmtId="4" fontId="6" fillId="0" borderId="2" xfId="0" applyNumberFormat="1" applyFont="1" applyBorder="1" applyAlignment="1">
      <alignment horizontal="center" vertical="top" wrapText="1"/>
    </xf>
    <xf numFmtId="4" fontId="6" fillId="0" borderId="28" xfId="0" applyNumberFormat="1" applyFont="1" applyBorder="1" applyAlignment="1">
      <alignment horizontal="center" vertical="top" wrapText="1"/>
    </xf>
    <xf numFmtId="4" fontId="6" fillId="0" borderId="3" xfId="0" applyNumberFormat="1" applyFont="1" applyBorder="1" applyAlignment="1">
      <alignment horizontal="center" vertical="top" wrapText="1"/>
    </xf>
    <xf numFmtId="4" fontId="6" fillId="0" borderId="30" xfId="0" applyNumberFormat="1" applyFont="1" applyBorder="1" applyAlignment="1">
      <alignment horizontal="center" vertical="top" wrapText="1"/>
    </xf>
    <xf numFmtId="0" fontId="5" fillId="0" borderId="31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left" vertical="top" wrapText="1"/>
    </xf>
    <xf numFmtId="4" fontId="6" fillId="0" borderId="18" xfId="0" applyNumberFormat="1" applyFont="1" applyBorder="1" applyAlignment="1">
      <alignment horizontal="center" vertical="top" wrapText="1"/>
    </xf>
    <xf numFmtId="4" fontId="6" fillId="0" borderId="21" xfId="0" applyNumberFormat="1" applyFont="1" applyBorder="1" applyAlignment="1">
      <alignment horizontal="center" vertical="top" wrapText="1"/>
    </xf>
    <xf numFmtId="4" fontId="6" fillId="0" borderId="19" xfId="0" applyNumberFormat="1" applyFont="1" applyBorder="1" applyAlignment="1">
      <alignment horizontal="center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4" fontId="6" fillId="0" borderId="20" xfId="0" applyNumberFormat="1" applyFont="1" applyBorder="1" applyAlignment="1">
      <alignment horizontal="center" vertical="top" wrapText="1"/>
    </xf>
    <xf numFmtId="4" fontId="6" fillId="0" borderId="24" xfId="0" applyNumberFormat="1" applyFont="1" applyBorder="1" applyAlignment="1">
      <alignment horizontal="center" vertical="top" wrapText="1"/>
    </xf>
    <xf numFmtId="4" fontId="6" fillId="0" borderId="26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40"/>
  <sheetViews>
    <sheetView tabSelected="1" topLeftCell="A28" workbookViewId="0">
      <selection activeCell="D33" sqref="D33"/>
    </sheetView>
  </sheetViews>
  <sheetFormatPr defaultRowHeight="15" x14ac:dyDescent="0.25"/>
  <cols>
    <col min="1" max="1" width="38.42578125" style="2" customWidth="1"/>
    <col min="2" max="2" width="0.140625" style="2" hidden="1" customWidth="1"/>
    <col min="3" max="3" width="15.5703125" style="2" customWidth="1"/>
    <col min="4" max="4" width="9.42578125" style="2" customWidth="1"/>
    <col min="5" max="5" width="15.85546875" style="2" customWidth="1"/>
    <col min="6" max="6" width="15.42578125" style="2" customWidth="1"/>
    <col min="7" max="7" width="15.28515625" style="2" customWidth="1"/>
    <col min="8" max="8" width="0.5703125" style="2" customWidth="1"/>
    <col min="9" max="9" width="11.7109375" style="2" hidden="1" customWidth="1"/>
    <col min="10" max="16384" width="9.140625" style="2"/>
  </cols>
  <sheetData>
    <row r="1" spans="1:9" ht="15.75" x14ac:dyDescent="0.25">
      <c r="A1" s="78" t="s">
        <v>0</v>
      </c>
      <c r="B1" s="78"/>
      <c r="C1" s="78"/>
      <c r="D1" s="78"/>
      <c r="E1" s="78"/>
      <c r="F1" s="78"/>
      <c r="G1" s="78"/>
    </row>
    <row r="2" spans="1:9" ht="15.75" x14ac:dyDescent="0.25">
      <c r="A2" s="44"/>
      <c r="B2" s="44"/>
      <c r="C2" s="44"/>
      <c r="D2" s="44"/>
      <c r="E2" s="77" t="s">
        <v>32</v>
      </c>
      <c r="F2" s="77"/>
      <c r="G2" s="77"/>
    </row>
    <row r="3" spans="1:9" ht="15.75" x14ac:dyDescent="0.25">
      <c r="A3" s="44"/>
      <c r="B3" s="44"/>
      <c r="C3" s="44"/>
      <c r="D3" s="44"/>
      <c r="E3" s="77" t="s">
        <v>33</v>
      </c>
      <c r="F3" s="77"/>
      <c r="G3" s="77"/>
    </row>
    <row r="4" spans="1:9" ht="15.75" x14ac:dyDescent="0.25">
      <c r="A4" s="48" t="s">
        <v>27</v>
      </c>
      <c r="B4" s="48"/>
      <c r="C4" s="48"/>
      <c r="D4" s="48"/>
      <c r="E4" s="48"/>
      <c r="F4" s="48"/>
      <c r="G4" s="48"/>
    </row>
    <row r="5" spans="1:9" ht="15.75" x14ac:dyDescent="0.25">
      <c r="A5" s="79"/>
      <c r="B5" s="79"/>
      <c r="C5" s="79"/>
      <c r="D5" s="79"/>
      <c r="E5" s="79"/>
      <c r="F5" s="79"/>
      <c r="G5" s="79"/>
    </row>
    <row r="6" spans="1:9" ht="15.75" x14ac:dyDescent="0.25">
      <c r="A6" s="56" t="s">
        <v>17</v>
      </c>
      <c r="B6" s="56"/>
      <c r="C6" s="56"/>
      <c r="D6" s="56"/>
      <c r="E6" s="56"/>
      <c r="F6" s="56"/>
      <c r="G6" s="56"/>
    </row>
    <row r="7" spans="1:9" ht="38.25" customHeight="1" x14ac:dyDescent="0.25">
      <c r="A7" s="57" t="s">
        <v>39</v>
      </c>
      <c r="B7" s="57"/>
      <c r="C7" s="57"/>
      <c r="D7" s="57"/>
      <c r="E7" s="57"/>
      <c r="F7" s="57"/>
      <c r="G7" s="57"/>
    </row>
    <row r="8" spans="1:9" ht="52.5" customHeight="1" x14ac:dyDescent="0.25">
      <c r="A8" s="58" t="s">
        <v>16</v>
      </c>
      <c r="B8" s="58"/>
      <c r="C8" s="58"/>
      <c r="D8" s="58"/>
      <c r="E8" s="58"/>
      <c r="F8" s="58"/>
      <c r="G8" s="58"/>
    </row>
    <row r="9" spans="1:9" ht="55.5" customHeight="1" x14ac:dyDescent="0.25">
      <c r="A9" s="83" t="s">
        <v>1</v>
      </c>
      <c r="B9" s="84"/>
      <c r="C9" s="4" t="s">
        <v>2</v>
      </c>
      <c r="D9" s="4" t="s">
        <v>3</v>
      </c>
      <c r="E9" s="4" t="s">
        <v>34</v>
      </c>
      <c r="F9" s="4" t="s">
        <v>28</v>
      </c>
      <c r="G9" s="4" t="s">
        <v>15</v>
      </c>
      <c r="H9" s="3"/>
      <c r="I9" s="3"/>
    </row>
    <row r="10" spans="1:9" s="3" customFormat="1" ht="15.75" x14ac:dyDescent="0.25">
      <c r="A10" s="85" t="s">
        <v>22</v>
      </c>
      <c r="B10" s="86"/>
      <c r="C10" s="86"/>
      <c r="D10" s="86"/>
      <c r="E10" s="86"/>
      <c r="F10" s="86"/>
      <c r="G10" s="87"/>
      <c r="H10" s="2"/>
      <c r="I10" s="2"/>
    </row>
    <row r="11" spans="1:9" ht="16.5" customHeight="1" x14ac:dyDescent="0.25">
      <c r="A11" s="59" t="s">
        <v>4</v>
      </c>
      <c r="B11" s="60"/>
      <c r="C11" s="5" t="s">
        <v>29</v>
      </c>
      <c r="D11" s="1" t="s">
        <v>5</v>
      </c>
      <c r="E11" s="10">
        <v>2.38</v>
      </c>
      <c r="F11" s="43">
        <f>G11/12/3134.2</f>
        <v>6.6565245783081268</v>
      </c>
      <c r="G11" s="25">
        <f>E11*3134.2*12+160841.8</f>
        <v>250354.55199999997</v>
      </c>
    </row>
    <row r="12" spans="1:9" ht="15.75" x14ac:dyDescent="0.25">
      <c r="A12" s="59" t="s">
        <v>6</v>
      </c>
      <c r="B12" s="60"/>
      <c r="C12" s="5" t="s">
        <v>7</v>
      </c>
      <c r="D12" s="6" t="s">
        <v>5</v>
      </c>
      <c r="E12" s="24">
        <v>5.05</v>
      </c>
      <c r="F12" s="24">
        <f t="shared" ref="F12:F16" si="0">G12/12/3134.2</f>
        <v>5.05</v>
      </c>
      <c r="G12" s="25">
        <f t="shared" ref="G12:G14" si="1">E12*3134.2*12</f>
        <v>189932.52</v>
      </c>
    </row>
    <row r="13" spans="1:9" ht="15.75" x14ac:dyDescent="0.25">
      <c r="A13" s="59" t="s">
        <v>23</v>
      </c>
      <c r="B13" s="60"/>
      <c r="C13" s="5" t="s">
        <v>8</v>
      </c>
      <c r="D13" s="1" t="s">
        <v>5</v>
      </c>
      <c r="E13" s="8">
        <v>0.21</v>
      </c>
      <c r="F13" s="24">
        <f>G13/12/3134.2</f>
        <v>0.21</v>
      </c>
      <c r="G13" s="25">
        <f t="shared" si="1"/>
        <v>7898.1839999999993</v>
      </c>
    </row>
    <row r="14" spans="1:9" ht="16.5" thickBot="1" x14ac:dyDescent="0.3">
      <c r="A14" s="88" t="s">
        <v>26</v>
      </c>
      <c r="B14" s="89"/>
      <c r="C14" s="18" t="s">
        <v>7</v>
      </c>
      <c r="D14" s="10" t="s">
        <v>5</v>
      </c>
      <c r="E14" s="10">
        <v>11.23</v>
      </c>
      <c r="F14" s="24">
        <f t="shared" si="0"/>
        <v>11.23</v>
      </c>
      <c r="G14" s="25">
        <f t="shared" si="1"/>
        <v>422364.79200000002</v>
      </c>
    </row>
    <row r="15" spans="1:9" ht="16.5" thickBot="1" x14ac:dyDescent="0.3">
      <c r="A15" s="19" t="s">
        <v>24</v>
      </c>
      <c r="B15" s="23"/>
      <c r="C15" s="23"/>
      <c r="D15" s="17" t="s">
        <v>5</v>
      </c>
      <c r="E15" s="20">
        <f>G15/12/3134.2</f>
        <v>0.29423324399634143</v>
      </c>
      <c r="F15" s="20">
        <f t="shared" si="0"/>
        <v>0.29423324399634143</v>
      </c>
      <c r="G15" s="26">
        <v>11066.23</v>
      </c>
    </row>
    <row r="16" spans="1:9" ht="16.5" thickBot="1" x14ac:dyDescent="0.3">
      <c r="A16" s="21" t="s">
        <v>25</v>
      </c>
      <c r="B16" s="32"/>
      <c r="C16" s="32"/>
      <c r="D16" s="22" t="s">
        <v>5</v>
      </c>
      <c r="E16" s="20">
        <f>G16/12/3134.2</f>
        <v>1.6432664901197542</v>
      </c>
      <c r="F16" s="20">
        <f t="shared" si="0"/>
        <v>1.6432664901197542</v>
      </c>
      <c r="G16" s="27">
        <v>61803.91</v>
      </c>
    </row>
    <row r="17" spans="1:9" ht="15.75" x14ac:dyDescent="0.25">
      <c r="A17" s="49" t="s">
        <v>9</v>
      </c>
      <c r="B17" s="49"/>
      <c r="C17" s="49"/>
      <c r="D17" s="16" t="s">
        <v>5</v>
      </c>
      <c r="E17" s="37">
        <f>SUM(E11:E16)</f>
        <v>20.807499734116096</v>
      </c>
      <c r="F17" s="37">
        <f>SUM(F11:F16)</f>
        <v>25.084024312424223</v>
      </c>
      <c r="G17" s="28">
        <f>SUM(G11:G16)</f>
        <v>943420.18799999997</v>
      </c>
    </row>
    <row r="18" spans="1:9" ht="18.75" customHeight="1" x14ac:dyDescent="0.25">
      <c r="A18" s="50" t="s">
        <v>20</v>
      </c>
      <c r="B18" s="51"/>
      <c r="C18" s="12" t="s">
        <v>10</v>
      </c>
      <c r="D18" s="15" t="s">
        <v>5</v>
      </c>
      <c r="E18" s="37">
        <v>7.07</v>
      </c>
      <c r="F18" s="24">
        <f>G18/12/3134.2</f>
        <v>23.569783889562466</v>
      </c>
      <c r="G18" s="29">
        <v>886469</v>
      </c>
    </row>
    <row r="19" spans="1:9" ht="71.25" customHeight="1" x14ac:dyDescent="0.25">
      <c r="A19" s="52" t="s">
        <v>21</v>
      </c>
      <c r="B19" s="53"/>
      <c r="C19" s="53"/>
      <c r="D19" s="53"/>
      <c r="E19" s="54"/>
      <c r="F19" s="54"/>
      <c r="G19" s="55"/>
    </row>
    <row r="20" spans="1:9" ht="15.75" x14ac:dyDescent="0.25">
      <c r="A20" s="11" t="s">
        <v>11</v>
      </c>
      <c r="B20" s="90" t="s">
        <v>10</v>
      </c>
      <c r="C20" s="91"/>
      <c r="D20" s="15" t="s">
        <v>5</v>
      </c>
      <c r="E20" s="37">
        <v>1.24</v>
      </c>
      <c r="F20" s="24">
        <f>G20/12/3134.2</f>
        <v>1.472039648607832</v>
      </c>
      <c r="G20" s="29">
        <v>55364</v>
      </c>
    </row>
    <row r="21" spans="1:9" ht="19.5" customHeight="1" x14ac:dyDescent="0.25">
      <c r="A21" s="11" t="s">
        <v>12</v>
      </c>
      <c r="B21" s="92"/>
      <c r="C21" s="93"/>
      <c r="D21" s="15" t="s">
        <v>5</v>
      </c>
      <c r="E21" s="37">
        <v>3.24</v>
      </c>
      <c r="F21" s="24">
        <f>G21/12/3134.2</f>
        <v>1.0859496309531407</v>
      </c>
      <c r="G21" s="29">
        <v>40843</v>
      </c>
    </row>
    <row r="22" spans="1:9" ht="19.5" customHeight="1" x14ac:dyDescent="0.25">
      <c r="A22" s="11" t="s">
        <v>13</v>
      </c>
      <c r="B22" s="92"/>
      <c r="C22" s="93"/>
      <c r="D22" s="15" t="s">
        <v>5</v>
      </c>
      <c r="E22" s="37">
        <v>4.6399999999999997</v>
      </c>
      <c r="F22" s="24">
        <f>G22/12/3134.2</f>
        <v>6.3131474273073414</v>
      </c>
      <c r="G22" s="29">
        <v>237440</v>
      </c>
    </row>
    <row r="23" spans="1:9" ht="32.25" customHeight="1" thickBot="1" x14ac:dyDescent="0.3">
      <c r="A23" s="11" t="s">
        <v>19</v>
      </c>
      <c r="B23" s="13"/>
      <c r="C23" s="14"/>
      <c r="D23" s="15" t="s">
        <v>18</v>
      </c>
      <c r="E23" s="36"/>
      <c r="F23" s="36"/>
      <c r="G23" s="30">
        <v>757329.89</v>
      </c>
    </row>
    <row r="24" spans="1:9" ht="16.5" hidden="1" thickBot="1" x14ac:dyDescent="0.3">
      <c r="A24" s="50" t="s">
        <v>14</v>
      </c>
      <c r="B24" s="94"/>
      <c r="C24" s="51"/>
      <c r="D24" s="15" t="s">
        <v>5</v>
      </c>
      <c r="E24" s="37">
        <f>SUM(E20:E23)</f>
        <v>9.120000000000001</v>
      </c>
      <c r="F24" s="37">
        <f>SUM(F20:F23)</f>
        <v>8.8711367068683131</v>
      </c>
      <c r="G24" s="45">
        <f>G20+G21+G22</f>
        <v>333647</v>
      </c>
    </row>
    <row r="25" spans="1:9" ht="36.75" customHeight="1" thickBot="1" x14ac:dyDescent="0.3">
      <c r="A25" s="95" t="s">
        <v>35</v>
      </c>
      <c r="B25" s="96"/>
      <c r="C25" s="97"/>
      <c r="D25" s="15" t="s">
        <v>5</v>
      </c>
      <c r="E25" s="9">
        <f>E17+E18+E24</f>
        <v>36.997499734116097</v>
      </c>
      <c r="F25" s="9">
        <f>F17+F18+F24</f>
        <v>57.524944908855005</v>
      </c>
      <c r="G25" s="31">
        <f>G17+G18+G24</f>
        <v>2163536.1880000001</v>
      </c>
    </row>
    <row r="26" spans="1:9" ht="19.5" customHeight="1" x14ac:dyDescent="0.25">
      <c r="A26" s="74" t="s">
        <v>31</v>
      </c>
      <c r="B26" s="75"/>
      <c r="C26" s="76"/>
      <c r="D26" s="80">
        <v>80910.320000000007</v>
      </c>
      <c r="E26" s="81"/>
      <c r="F26" s="81"/>
      <c r="G26" s="82"/>
    </row>
    <row r="27" spans="1:9" ht="19.5" customHeight="1" x14ac:dyDescent="0.25">
      <c r="A27" s="61" t="s">
        <v>36</v>
      </c>
      <c r="B27" s="62"/>
      <c r="C27" s="62"/>
      <c r="D27" s="63">
        <v>1606232.15</v>
      </c>
      <c r="E27" s="64"/>
      <c r="F27" s="64"/>
      <c r="G27" s="65"/>
    </row>
    <row r="28" spans="1:9" ht="19.5" customHeight="1" x14ac:dyDescent="0.25">
      <c r="A28" s="61" t="s">
        <v>37</v>
      </c>
      <c r="B28" s="62"/>
      <c r="C28" s="62"/>
      <c r="D28" s="63">
        <v>1319264.1599999999</v>
      </c>
      <c r="E28" s="64"/>
      <c r="F28" s="64"/>
      <c r="G28" s="65"/>
    </row>
    <row r="29" spans="1:9" ht="19.5" customHeight="1" x14ac:dyDescent="0.25">
      <c r="A29" s="40" t="s">
        <v>30</v>
      </c>
      <c r="B29" s="41"/>
      <c r="C29" s="42"/>
      <c r="D29" s="64">
        <f>D27-D28</f>
        <v>286967.99</v>
      </c>
      <c r="E29" s="66"/>
      <c r="F29" s="66"/>
      <c r="G29" s="67"/>
    </row>
    <row r="30" spans="1:9" ht="19.5" customHeight="1" thickBot="1" x14ac:dyDescent="0.3">
      <c r="A30" s="68" t="s">
        <v>38</v>
      </c>
      <c r="B30" s="69"/>
      <c r="C30" s="70"/>
      <c r="D30" s="71">
        <f>D28-G25+D26</f>
        <v>-763361.7080000001</v>
      </c>
      <c r="E30" s="72"/>
      <c r="F30" s="72"/>
      <c r="G30" s="73"/>
    </row>
    <row r="31" spans="1:9" ht="19.5" customHeight="1" x14ac:dyDescent="0.25">
      <c r="A31" s="38"/>
      <c r="B31" s="38"/>
      <c r="C31" s="38"/>
      <c r="D31" s="33"/>
      <c r="E31" s="35"/>
      <c r="F31" s="35"/>
      <c r="G31" s="39"/>
    </row>
    <row r="32" spans="1:9" ht="19.5" customHeight="1" x14ac:dyDescent="0.25">
      <c r="A32" s="47"/>
      <c r="B32" s="47"/>
      <c r="C32" s="47"/>
      <c r="D32" s="47"/>
      <c r="E32" s="47"/>
      <c r="F32" s="47"/>
      <c r="G32" s="47"/>
      <c r="H32" s="46"/>
      <c r="I32" s="46"/>
    </row>
    <row r="33" spans="1:9" s="46" customFormat="1" ht="19.5" customHeight="1" x14ac:dyDescent="0.25">
      <c r="A33" s="7"/>
      <c r="B33" s="7"/>
      <c r="C33" s="7"/>
      <c r="D33" s="7"/>
      <c r="E33" s="7"/>
      <c r="F33" s="7"/>
      <c r="G33" s="7"/>
      <c r="H33" s="2"/>
      <c r="I33" s="2"/>
    </row>
    <row r="34" spans="1:9" ht="19.5" customHeight="1" x14ac:dyDescent="0.25"/>
    <row r="35" spans="1:9" ht="20.25" customHeight="1" x14ac:dyDescent="0.25">
      <c r="A35" s="34"/>
      <c r="B35" s="34"/>
    </row>
    <row r="36" spans="1:9" ht="20.25" customHeight="1" x14ac:dyDescent="0.25"/>
    <row r="37" spans="1:9" ht="15.75" customHeight="1" x14ac:dyDescent="0.25"/>
    <row r="38" spans="1:9" ht="15.75" customHeight="1" x14ac:dyDescent="0.25"/>
    <row r="40" spans="1:9" ht="15.75" customHeight="1" x14ac:dyDescent="0.25"/>
  </sheetData>
  <mergeCells count="30">
    <mergeCell ref="A27:C27"/>
    <mergeCell ref="D27:G27"/>
    <mergeCell ref="B20:C22"/>
    <mergeCell ref="A24:C24"/>
    <mergeCell ref="A25:C25"/>
    <mergeCell ref="E2:G2"/>
    <mergeCell ref="E3:G3"/>
    <mergeCell ref="A1:G1"/>
    <mergeCell ref="A5:G5"/>
    <mergeCell ref="D26:G26"/>
    <mergeCell ref="A9:B9"/>
    <mergeCell ref="A10:G10"/>
    <mergeCell ref="A11:B11"/>
    <mergeCell ref="A12:B12"/>
    <mergeCell ref="A14:B14"/>
    <mergeCell ref="A32:G32"/>
    <mergeCell ref="A4:G4"/>
    <mergeCell ref="A17:C17"/>
    <mergeCell ref="A18:B18"/>
    <mergeCell ref="A19:G19"/>
    <mergeCell ref="A6:G6"/>
    <mergeCell ref="A7:G7"/>
    <mergeCell ref="A8:G8"/>
    <mergeCell ref="A13:B13"/>
    <mergeCell ref="A28:C28"/>
    <mergeCell ref="D28:G28"/>
    <mergeCell ref="D29:G29"/>
    <mergeCell ref="A30:C30"/>
    <mergeCell ref="D30:G30"/>
    <mergeCell ref="A26:C26"/>
  </mergeCells>
  <pageMargins left="0.17" right="0.13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 121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2022-11-06T21:44:07Z</cp:lastPrinted>
  <dcterms:created xsi:type="dcterms:W3CDTF">2018-03-27T23:18:09Z</dcterms:created>
  <dcterms:modified xsi:type="dcterms:W3CDTF">2023-03-29T22:53:41Z</dcterms:modified>
</cp:coreProperties>
</file>