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н.19" sheetId="12" r:id="rId1"/>
  </sheets>
  <calcPr calcId="145621" refMode="R1C1"/>
</workbook>
</file>

<file path=xl/calcChain.xml><?xml version="1.0" encoding="utf-8"?>
<calcChain xmlns="http://schemas.openxmlformats.org/spreadsheetml/2006/main">
  <c r="G16" i="12" l="1"/>
  <c r="G15" i="12"/>
  <c r="F14" i="12"/>
  <c r="F25" i="12" l="1"/>
  <c r="F24" i="12"/>
  <c r="F21" i="12"/>
  <c r="F23" i="12"/>
  <c r="F18" i="12"/>
  <c r="F19" i="12"/>
  <c r="F26" i="12" l="1"/>
  <c r="D31" i="12"/>
  <c r="E19" i="12" l="1"/>
  <c r="E18" i="12"/>
  <c r="C50" i="12"/>
  <c r="F15" i="12" l="1"/>
  <c r="F16" i="12"/>
  <c r="G17" i="12"/>
  <c r="F17" i="12" s="1"/>
  <c r="F20" i="12" l="1"/>
  <c r="F27" i="12" s="1"/>
  <c r="G20" i="12"/>
  <c r="E20" i="12"/>
  <c r="E26" i="12" l="1"/>
  <c r="G26" i="12"/>
  <c r="E27" i="12" l="1"/>
  <c r="G27" i="12"/>
  <c r="D32" i="12" s="1"/>
</calcChain>
</file>

<file path=xl/sharedStrings.xml><?xml version="1.0" encoding="utf-8"?>
<sst xmlns="http://schemas.openxmlformats.org/spreadsheetml/2006/main" count="57" uniqueCount="43">
  <si>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</si>
  <si>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</si>
  <si>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</si>
  <si>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</si>
  <si>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</si>
  <si>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</si>
  <si>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</si>
  <si>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</si>
  <si>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</si>
  <si>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</si>
  <si>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</si>
  <si>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</si>
  <si>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</si>
  <si>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</si>
  <si>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</si>
  <si>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</si>
  <si>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</si>
  <si>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</si>
  <si>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</si>
  <si>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</si>
  <si>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</si>
  <si>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>Дератизация</t>
  </si>
  <si>
    <t>Содержание ОИ вода</t>
  </si>
  <si>
    <t>Содержание ОИ эл.эн</t>
  </si>
  <si>
    <t>на 01.01.2020</t>
  </si>
  <si>
    <t xml:space="preserve">начислено </t>
  </si>
  <si>
    <t>оплачено</t>
  </si>
  <si>
    <t>на 01.01.2021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</si>
  <si>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</si>
  <si>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</si>
  <si>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</si>
  <si>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</si>
  <si>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1 раз в неделю</t>
  </si>
  <si>
    <t>Генеральный директор ООО "Корсаков Плюс"</t>
  </si>
  <si>
    <t xml:space="preserve">4 раза в год 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</si>
  <si>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</si>
  <si>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</si>
  <si>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</si>
  <si>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</si>
  <si>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>Е.В. Яшунина</t>
  </si>
  <si>
    <t>Утверждаю</t>
  </si>
  <si>
    <t>г. Корсаков ООО «Корсаков Плюс»                                                                                    27.03.2023 г.</t>
  </si>
  <si>
    <t xml:space="preserve"> оказанных услуг и выполненных работ по содержанию и текущему ремонту общего имущества в многоквартирном доме № 19, ул. Нагорная, S общ. 1114,4 м2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</si>
</sst>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1" xfId="0" applyFont="1" applyBorder="1" applyAlignment="1">
      <alignment horizontal="left" wrapText="1"/>
    </xf>
    <xf numFmtId="0" fontId="2" fillId="0" borderId="9" xfId="0" applyFont="1" applyBorder="1"/>
    <xf numFmtId="2" fontId="2" fillId="0" borderId="4" xfId="0" applyNumberFormat="1" applyFont="1" applyBorder="1"/>
    <xf numFmtId="2" fontId="2" fillId="0" borderId="13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2" fontId="2" fillId="0" borderId="6" xfId="0" applyNumberFormat="1" applyFont="1" applyBorder="1"/>
    <xf numFmtId="2" fontId="2" fillId="0" borderId="12" xfId="0" applyNumberFormat="1" applyFont="1" applyBorder="1"/>
    <xf numFmtId="0" fontId="2" fillId="0" borderId="15" xfId="0" applyFont="1" applyBorder="1"/>
    <xf numFmtId="0" fontId="2" fillId="0" borderId="16" xfId="0" applyFont="1" applyBorder="1"/>
    <xf numFmtId="2" fontId="2" fillId="0" borderId="17" xfId="0" applyNumberFormat="1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11" xfId="0" applyFont="1" applyBorder="1"/>
    <xf numFmtId="0" fontId="2" fillId="0" borderId="2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21" xfId="0" applyFont="1" applyBorder="1"/>
    <xf numFmtId="0" fontId="0" fillId="0" borderId="1" xfId="0" applyBorder="1"/>
    <xf numFmtId="2" fontId="0" fillId="0" borderId="1" xfId="0" applyNumberFormat="1" applyBorder="1"/>
    <xf numFmtId="0" fontId="2" fillId="0" borderId="0" xfId="0" applyFont="1"/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2" fontId="2" fillId="0" borderId="32" xfId="0" applyNumberFormat="1" applyFont="1" applyBorder="1"/>
    <xf numFmtId="2" fontId="2" fillId="0" borderId="33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1" fillId="2" borderId="0" xfId="0" applyFont="1" applyFill="1"/>
    <xf numFmtId="0" fontId="2" fillId="0" borderId="0" xfId="0" applyFont="1" applyAlignment="1">
      <alignment horizontal="left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" fontId="4" fillId="0" borderId="21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/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23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0"/>
  <sheetViews>
    <sheetView tabSelected="1" topLeftCell="A25" zoomScaleNormal="100" workbookViewId="0">
      <selection activeCell="A41" sqref="A40:A41"/>
    </sheetView>
  </sheetViews>
  <sheetFormatPr defaultRowHeight="15" x14ac:dyDescent="0.25"/>
  <cols>
    <col min="1" max="1" width="41.42578125" style="1" customWidth="1"/>
    <col min="2" max="2" width="0.28515625" style="1" customWidth="1"/>
    <col min="3" max="3" width="23.28515625" style="1" customWidth="1"/>
    <col min="4" max="4" width="10.7109375" style="1" customWidth="1"/>
    <col min="5" max="5" width="22.42578125" style="1" customWidth="1"/>
    <col min="6" max="6" width="22.42578125" style="7" customWidth="1"/>
    <col min="7" max="7" width="22.28515625" style="1" customWidth="1"/>
    <col min="8" max="16384" width="9.140625" style="1"/>
  </cols>
  <sheetData>
    <row r="1" spans="1:7" ht="15.75" x14ac:dyDescent="0.25">
      <c r="A1" s="51" t="s">
        <v>0</v>
      </c>
      <c r="B1" s="51"/>
      <c r="C1" s="51"/>
      <c r="D1" s="51"/>
      <c r="E1" s="51"/>
      <c r="F1" s="51"/>
      <c r="G1" s="52"/>
    </row>
    <row r="2" spans="1:7" s="7" customFormat="1" ht="15.75" x14ac:dyDescent="0.25">
      <c r="A2" s="38"/>
      <c r="B2" s="38"/>
      <c r="C2" s="38"/>
      <c r="D2" s="38"/>
      <c r="E2" s="38"/>
      <c r="F2" s="38" t="s">
        <v>40</v>
      </c>
      <c r="G2" s="39"/>
    </row>
    <row r="3" spans="1:7" s="7" customFormat="1" ht="15.75" x14ac:dyDescent="0.25">
      <c r="A3" s="38"/>
      <c r="B3" s="38"/>
      <c r="C3" s="38"/>
      <c r="D3" s="38"/>
      <c r="E3" s="55" t="s">
        <v>33</v>
      </c>
      <c r="F3" s="55"/>
      <c r="G3" s="55"/>
    </row>
    <row r="4" spans="1:7" s="7" customFormat="1" ht="15.75" x14ac:dyDescent="0.25">
      <c r="A4" s="38"/>
      <c r="B4" s="38"/>
      <c r="C4" s="38"/>
      <c r="D4" s="38"/>
      <c r="E4" s="38"/>
      <c r="F4" s="43" t="s">
        <v>39</v>
      </c>
      <c r="G4" s="39"/>
    </row>
    <row r="5" spans="1:7" ht="15.75" x14ac:dyDescent="0.25">
      <c r="A5" s="8"/>
      <c r="B5" s="8"/>
      <c r="C5" s="8"/>
      <c r="D5" s="8"/>
      <c r="E5" s="8"/>
      <c r="F5" s="32"/>
      <c r="G5" s="8"/>
    </row>
    <row r="6" spans="1:7" ht="15.75" x14ac:dyDescent="0.25">
      <c r="A6" s="53" t="s">
        <v>41</v>
      </c>
      <c r="B6" s="53"/>
      <c r="C6" s="53"/>
      <c r="D6" s="53"/>
      <c r="E6" s="53"/>
      <c r="F6" s="53"/>
      <c r="G6" s="54"/>
    </row>
    <row r="7" spans="1:7" ht="15.75" x14ac:dyDescent="0.25">
      <c r="A7" s="59"/>
      <c r="B7" s="59"/>
      <c r="C7" s="59"/>
      <c r="D7" s="59"/>
      <c r="E7" s="59"/>
      <c r="F7" s="32"/>
      <c r="G7" s="8"/>
    </row>
    <row r="8" spans="1:7" ht="15.75" x14ac:dyDescent="0.25">
      <c r="A8" s="55" t="s">
        <v>19</v>
      </c>
      <c r="B8" s="55"/>
      <c r="C8" s="55"/>
      <c r="D8" s="55"/>
      <c r="E8" s="55"/>
      <c r="F8" s="55"/>
      <c r="G8" s="54"/>
    </row>
    <row r="9" spans="1:7" ht="45.75" customHeight="1" x14ac:dyDescent="0.25">
      <c r="A9" s="56" t="s">
        <v>42</v>
      </c>
      <c r="B9" s="56"/>
      <c r="C9" s="56"/>
      <c r="D9" s="56"/>
      <c r="E9" s="56"/>
      <c r="F9" s="56"/>
      <c r="G9" s="54"/>
    </row>
    <row r="10" spans="1:7" ht="51" customHeight="1" x14ac:dyDescent="0.25">
      <c r="A10" s="60" t="s">
        <v>18</v>
      </c>
      <c r="B10" s="60"/>
      <c r="C10" s="60"/>
      <c r="D10" s="60"/>
      <c r="E10" s="60"/>
      <c r="F10" s="60"/>
      <c r="G10" s="60"/>
    </row>
    <row r="11" spans="1:7" ht="15.75" x14ac:dyDescent="0.25">
      <c r="A11" s="8"/>
      <c r="B11" s="8"/>
      <c r="C11" s="8"/>
      <c r="D11" s="8"/>
      <c r="E11" s="8"/>
      <c r="F11" s="32"/>
      <c r="G11" s="8"/>
    </row>
    <row r="12" spans="1:7" s="2" customFormat="1" ht="63" x14ac:dyDescent="0.25">
      <c r="A12" s="61" t="s">
        <v>1</v>
      </c>
      <c r="B12" s="62"/>
      <c r="C12" s="3" t="s">
        <v>2</v>
      </c>
      <c r="D12" s="3" t="s">
        <v>3</v>
      </c>
      <c r="E12" s="3" t="s">
        <v>30</v>
      </c>
      <c r="F12" s="3" t="s">
        <v>31</v>
      </c>
      <c r="G12" s="3" t="s">
        <v>17</v>
      </c>
    </row>
    <row r="13" spans="1:7" ht="15.75" x14ac:dyDescent="0.25">
      <c r="A13" s="63" t="s">
        <v>4</v>
      </c>
      <c r="B13" s="64"/>
      <c r="C13" s="64"/>
      <c r="D13" s="64"/>
      <c r="E13" s="64"/>
      <c r="F13" s="64"/>
      <c r="G13" s="65"/>
    </row>
    <row r="14" spans="1:7" ht="15.75" x14ac:dyDescent="0.25">
      <c r="A14" s="57" t="s">
        <v>5</v>
      </c>
      <c r="B14" s="58"/>
      <c r="C14" s="4" t="s">
        <v>32</v>
      </c>
      <c r="D14" s="4" t="s">
        <v>6</v>
      </c>
      <c r="E14" s="4">
        <v>3.54</v>
      </c>
      <c r="F14" s="6">
        <f>G14/12/1114.4</f>
        <v>7.2200002991146199</v>
      </c>
      <c r="G14" s="6">
        <v>96551.62</v>
      </c>
    </row>
    <row r="15" spans="1:7" s="42" customFormat="1" ht="15.75" x14ac:dyDescent="0.25">
      <c r="A15" s="66" t="s">
        <v>7</v>
      </c>
      <c r="B15" s="67"/>
      <c r="C15" s="40" t="s">
        <v>8</v>
      </c>
      <c r="D15" s="40" t="s">
        <v>6</v>
      </c>
      <c r="E15" s="40">
        <v>5.8</v>
      </c>
      <c r="F15" s="41">
        <f t="shared" ref="F15:F21" si="0">G15/12/1114.4</f>
        <v>5.8</v>
      </c>
      <c r="G15" s="41">
        <f>1114.4*E15*12</f>
        <v>77562.240000000005</v>
      </c>
    </row>
    <row r="16" spans="1:7" ht="15.75" x14ac:dyDescent="0.25">
      <c r="A16" s="57" t="s">
        <v>21</v>
      </c>
      <c r="B16" s="58"/>
      <c r="C16" s="4" t="s">
        <v>34</v>
      </c>
      <c r="D16" s="4" t="s">
        <v>6</v>
      </c>
      <c r="E16" s="6">
        <v>0.23</v>
      </c>
      <c r="F16" s="6">
        <f t="shared" si="0"/>
        <v>0.45999999999999996</v>
      </c>
      <c r="G16" s="6">
        <f>1114.4*E16*12*2</f>
        <v>6151.4880000000003</v>
      </c>
    </row>
    <row r="17" spans="1:7" ht="16.5" thickBot="1" x14ac:dyDescent="0.3">
      <c r="A17" s="76" t="s">
        <v>9</v>
      </c>
      <c r="B17" s="77"/>
      <c r="C17" s="11" t="s">
        <v>8</v>
      </c>
      <c r="D17" s="11" t="s">
        <v>6</v>
      </c>
      <c r="E17" s="11">
        <v>7.9</v>
      </c>
      <c r="F17" s="6">
        <f t="shared" si="0"/>
        <v>7.8999999999999995</v>
      </c>
      <c r="G17" s="6">
        <f t="shared" ref="G17" si="1">1114.4*E17*12</f>
        <v>105645.12</v>
      </c>
    </row>
    <row r="18" spans="1:7" s="7" customFormat="1" ht="16.5" thickBot="1" x14ac:dyDescent="0.3">
      <c r="A18" s="18" t="s">
        <v>22</v>
      </c>
      <c r="B18" s="26"/>
      <c r="C18" s="19"/>
      <c r="D18" s="27" t="s">
        <v>6</v>
      </c>
      <c r="E18" s="20">
        <f>SUM(G18/1114.4/12)</f>
        <v>0.40015479181622388</v>
      </c>
      <c r="F18" s="6">
        <f t="shared" si="0"/>
        <v>0.40015479181622388</v>
      </c>
      <c r="G18" s="21">
        <v>5351.19</v>
      </c>
    </row>
    <row r="19" spans="1:7" s="7" customFormat="1" ht="16.5" thickBot="1" x14ac:dyDescent="0.3">
      <c r="A19" s="22" t="s">
        <v>23</v>
      </c>
      <c r="B19" s="28"/>
      <c r="C19" s="23"/>
      <c r="D19" s="29" t="s">
        <v>6</v>
      </c>
      <c r="E19" s="20">
        <f>SUM(G19/1114.4/12)</f>
        <v>1.819711653505623</v>
      </c>
      <c r="F19" s="6">
        <f t="shared" si="0"/>
        <v>1.819711653505623</v>
      </c>
      <c r="G19" s="24">
        <v>24334.639999999999</v>
      </c>
    </row>
    <row r="20" spans="1:7" ht="16.5" thickBot="1" x14ac:dyDescent="0.3">
      <c r="A20" s="78" t="s">
        <v>10</v>
      </c>
      <c r="B20" s="79"/>
      <c r="C20" s="80"/>
      <c r="D20" s="25" t="s">
        <v>6</v>
      </c>
      <c r="E20" s="36">
        <f>SUM(E14:E19)</f>
        <v>19.689866445321847</v>
      </c>
      <c r="F20" s="6">
        <f>SUM(F14:F19)</f>
        <v>23.599866744436468</v>
      </c>
      <c r="G20" s="17">
        <f>SUM(G14:G19)</f>
        <v>315596.29800000001</v>
      </c>
    </row>
    <row r="21" spans="1:7" ht="49.5" customHeight="1" thickBot="1" x14ac:dyDescent="0.3">
      <c r="A21" s="81" t="s">
        <v>11</v>
      </c>
      <c r="B21" s="82"/>
      <c r="C21" s="5" t="s">
        <v>12</v>
      </c>
      <c r="D21" s="9" t="s">
        <v>6</v>
      </c>
      <c r="E21" s="37">
        <v>7.08</v>
      </c>
      <c r="F21" s="6">
        <f t="shared" si="0"/>
        <v>1.8583243598947115</v>
      </c>
      <c r="G21" s="12">
        <v>24851</v>
      </c>
    </row>
    <row r="22" spans="1:7" ht="16.5" thickBot="1" x14ac:dyDescent="0.3">
      <c r="A22" s="78" t="s">
        <v>20</v>
      </c>
      <c r="B22" s="79"/>
      <c r="C22" s="79"/>
      <c r="D22" s="79"/>
      <c r="E22" s="83"/>
      <c r="F22" s="83"/>
      <c r="G22" s="80"/>
    </row>
    <row r="23" spans="1:7" ht="16.5" thickBot="1" x14ac:dyDescent="0.3">
      <c r="A23" s="4" t="s">
        <v>13</v>
      </c>
      <c r="B23" s="84" t="s">
        <v>12</v>
      </c>
      <c r="C23" s="85"/>
      <c r="D23" s="9" t="s">
        <v>6</v>
      </c>
      <c r="E23" s="37">
        <v>1.64</v>
      </c>
      <c r="F23" s="6">
        <f t="shared" ref="F23:F25" si="2">G23/12/1114.4</f>
        <v>0.58005802823642016</v>
      </c>
      <c r="G23" s="12">
        <v>7757</v>
      </c>
    </row>
    <row r="24" spans="1:7" ht="16.5" thickBot="1" x14ac:dyDescent="0.3">
      <c r="A24" s="4" t="s">
        <v>14</v>
      </c>
      <c r="B24" s="86"/>
      <c r="C24" s="87"/>
      <c r="D24" s="9" t="s">
        <v>6</v>
      </c>
      <c r="E24" s="37">
        <v>2.21</v>
      </c>
      <c r="F24" s="6">
        <f t="shared" si="2"/>
        <v>2.9299772672888249</v>
      </c>
      <c r="G24" s="12">
        <v>39182</v>
      </c>
    </row>
    <row r="25" spans="1:7" ht="16.5" thickBot="1" x14ac:dyDescent="0.3">
      <c r="A25" s="4" t="s">
        <v>15</v>
      </c>
      <c r="B25" s="86"/>
      <c r="C25" s="87"/>
      <c r="D25" s="9" t="s">
        <v>6</v>
      </c>
      <c r="E25" s="13">
        <v>3.68</v>
      </c>
      <c r="F25" s="6">
        <f t="shared" si="2"/>
        <v>5.9306203637233779</v>
      </c>
      <c r="G25" s="12">
        <v>79309</v>
      </c>
    </row>
    <row r="26" spans="1:7" ht="48" thickBot="1" x14ac:dyDescent="0.3">
      <c r="A26" s="10" t="s">
        <v>16</v>
      </c>
      <c r="B26" s="4"/>
      <c r="C26" s="4"/>
      <c r="D26" s="9" t="s">
        <v>6</v>
      </c>
      <c r="E26" s="14">
        <f>SUM(E23:E25)</f>
        <v>7.5299999999999994</v>
      </c>
      <c r="F26" s="6">
        <f>SUM(F23:F25)</f>
        <v>9.4406556592486233</v>
      </c>
      <c r="G26" s="16">
        <f>SUM(G23:G25)</f>
        <v>126248</v>
      </c>
    </row>
    <row r="27" spans="1:7" ht="16.5" thickBot="1" x14ac:dyDescent="0.3">
      <c r="A27" s="4" t="s">
        <v>35</v>
      </c>
      <c r="B27" s="4"/>
      <c r="C27" s="4"/>
      <c r="D27" s="9" t="s">
        <v>6</v>
      </c>
      <c r="E27" s="15">
        <f>E20+E21+E26</f>
        <v>34.299866445321847</v>
      </c>
      <c r="F27" s="15">
        <f>F20+F21+F26</f>
        <v>34.898846763579805</v>
      </c>
      <c r="G27" s="14">
        <f>G20+G21+G26</f>
        <v>466695.29800000001</v>
      </c>
    </row>
    <row r="28" spans="1:7" s="7" customFormat="1" x14ac:dyDescent="0.25">
      <c r="A28" s="68" t="s">
        <v>29</v>
      </c>
      <c r="B28" s="69"/>
      <c r="C28" s="70"/>
      <c r="D28" s="71">
        <v>118996.64</v>
      </c>
      <c r="E28" s="72"/>
      <c r="F28" s="72"/>
      <c r="G28" s="72"/>
    </row>
    <row r="29" spans="1:7" s="7" customFormat="1" x14ac:dyDescent="0.25">
      <c r="A29" s="73" t="s">
        <v>36</v>
      </c>
      <c r="B29" s="74"/>
      <c r="C29" s="74"/>
      <c r="D29" s="75">
        <v>571316.79</v>
      </c>
      <c r="E29" s="75"/>
      <c r="F29" s="44"/>
      <c r="G29" s="44"/>
    </row>
    <row r="30" spans="1:7" s="7" customFormat="1" x14ac:dyDescent="0.25">
      <c r="A30" s="73" t="s">
        <v>37</v>
      </c>
      <c r="B30" s="74"/>
      <c r="C30" s="74"/>
      <c r="D30" s="75">
        <v>372278.48</v>
      </c>
      <c r="E30" s="75"/>
      <c r="F30" s="44"/>
      <c r="G30" s="44"/>
    </row>
    <row r="31" spans="1:7" s="7" customFormat="1" ht="30" x14ac:dyDescent="0.25">
      <c r="A31" s="33" t="s">
        <v>28</v>
      </c>
      <c r="B31" s="34"/>
      <c r="C31" s="35"/>
      <c r="D31" s="44">
        <f>D29-D30</f>
        <v>199038.31000000006</v>
      </c>
      <c r="E31" s="45"/>
      <c r="F31" s="45"/>
      <c r="G31" s="45"/>
    </row>
    <row r="32" spans="1:7" ht="15.75" thickBot="1" x14ac:dyDescent="0.3">
      <c r="A32" s="46" t="s">
        <v>38</v>
      </c>
      <c r="B32" s="47"/>
      <c r="C32" s="48"/>
      <c r="D32" s="49">
        <f>D30-G27+D28</f>
        <v>24579.821999999971</v>
      </c>
      <c r="E32" s="49"/>
      <c r="F32" s="50"/>
      <c r="G32" s="50"/>
    </row>
    <row r="47" spans="1:3" x14ac:dyDescent="0.25">
      <c r="A47" s="30" t="s">
        <v>24</v>
      </c>
      <c r="B47" s="30"/>
      <c r="C47" s="30">
        <v>53878.8</v>
      </c>
    </row>
    <row r="48" spans="1:3" x14ac:dyDescent="0.25">
      <c r="A48" s="30" t="s">
        <v>25</v>
      </c>
      <c r="B48" s="30"/>
      <c r="C48" s="30">
        <v>421827.36</v>
      </c>
    </row>
    <row r="49" spans="1:3" x14ac:dyDescent="0.25">
      <c r="A49" s="30" t="s">
        <v>26</v>
      </c>
      <c r="B49" s="30"/>
      <c r="C49" s="31">
        <v>390342.34</v>
      </c>
    </row>
    <row r="50" spans="1:3" x14ac:dyDescent="0.25">
      <c r="A50" s="30" t="s">
        <v>27</v>
      </c>
      <c r="B50" s="30"/>
      <c r="C50" s="31">
        <f>SUM(C47+C48-C49)</f>
        <v>85363.819999999949</v>
      </c>
    </row>
  </sheetData>
  <mergeCells count="26">
    <mergeCell ref="A17:B17"/>
    <mergeCell ref="A20:C20"/>
    <mergeCell ref="A21:B21"/>
    <mergeCell ref="A22:G22"/>
    <mergeCell ref="B23:C25"/>
    <mergeCell ref="A28:C28"/>
    <mergeCell ref="D28:G28"/>
    <mergeCell ref="A29:C29"/>
    <mergeCell ref="D29:G29"/>
    <mergeCell ref="A30:C30"/>
    <mergeCell ref="D30:G30"/>
    <mergeCell ref="D31:G31"/>
    <mergeCell ref="A32:C32"/>
    <mergeCell ref="D32:G32"/>
    <mergeCell ref="A1:G1"/>
    <mergeCell ref="A6:G6"/>
    <mergeCell ref="A8:G8"/>
    <mergeCell ref="A9:G9"/>
    <mergeCell ref="A16:B16"/>
    <mergeCell ref="A7:E7"/>
    <mergeCell ref="A10:G10"/>
    <mergeCell ref="A12:B12"/>
    <mergeCell ref="A13:G13"/>
    <mergeCell ref="A14:B14"/>
    <mergeCell ref="A15:B15"/>
    <mergeCell ref="E3:G3"/>
  </mergeCells>
  <pageMargins left="0.17" right="0.1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2022-11-10T05:36:51Z</cp:lastPrinted>
  <dcterms:created xsi:type="dcterms:W3CDTF">2018-03-27T23:18:09Z</dcterms:created>
  <dcterms:modified xsi:type="dcterms:W3CDTF">2023-03-29T22:46:31Z</dcterms:modified>
</cp:coreProperties>
</file>