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ар 44-1" sheetId="6" r:id="rId1"/>
  </sheets>
  <calcPr calcId="144525"/>
</workbook>
</file>

<file path=xl/calcChain.xml><?xml version="1.0" encoding="utf-8"?>
<calcChain xmlns="http://schemas.openxmlformats.org/spreadsheetml/2006/main">
  <c r="E23" i="6" l="1"/>
  <c r="E22" i="6"/>
  <c r="E21" i="6"/>
  <c r="E19" i="6"/>
  <c r="E75" i="6"/>
  <c r="E74" i="6"/>
  <c r="E73" i="6"/>
  <c r="E71" i="6"/>
  <c r="E69" i="6" l="1"/>
  <c r="E68" i="6"/>
  <c r="E17" i="6"/>
  <c r="E16" i="6"/>
  <c r="C114" i="6"/>
  <c r="F67" i="6"/>
  <c r="F66" i="6"/>
  <c r="F65" i="6"/>
  <c r="F64" i="6"/>
  <c r="F76" i="6"/>
  <c r="E76" i="6"/>
  <c r="F15" i="6"/>
  <c r="F14" i="6"/>
  <c r="F13" i="6"/>
  <c r="F12" i="6"/>
  <c r="E70" i="6" l="1"/>
  <c r="E77" i="6" s="1"/>
  <c r="F70" i="6"/>
  <c r="F77" i="6" s="1"/>
  <c r="E18" i="6" l="1"/>
  <c r="F18" i="6"/>
  <c r="F24" i="6" l="1"/>
  <c r="E24" i="6"/>
  <c r="E25" i="6" l="1"/>
  <c r="F25" i="6"/>
</calcChain>
</file>

<file path=xl/sharedStrings.xml><?xml version="1.0" encoding="utf-8"?>
<sst xmlns="http://schemas.openxmlformats.org/spreadsheetml/2006/main" count="109" uniqueCount="45">
  <si>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</si>
  <si>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</si>
  <si>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</si>
  <si>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</si>
  <si>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</si>
  <si>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</si>
  <si>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</si>
  <si>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</si>
  <si>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</si>
  <si>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</si>
  <si>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</si>
  <si>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</si>
  <si>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</si>
  <si>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</si>
  <si>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</si>
  <si>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</si>
  <si>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</si>
  <si>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</si>
  <si>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</si>
  <si>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</si>
  <si>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</si>
  <si>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</si>
  <si>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</si>
  <si>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</si>
  <si>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 Текущее обслуживание и ремонт внутридомовых сетей и устройств</t>
  </si>
  <si>
    <t xml:space="preserve">Заказчик </t>
  </si>
  <si>
    <t xml:space="preserve">Приемки оказанных услуг и выполненных работ по содержанию и текущему ремонту общего имущества в многоквартирном доме № 44/1, ул. Артиллерийская, S общ. 1920,6 м2 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</si>
  <si>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</si>
  <si>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</si>
  <si>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Дератизация</t>
  </si>
  <si>
    <t>Содержание ОИ вода</t>
  </si>
  <si>
    <t>Управление многоквартирным домом</t>
  </si>
  <si>
    <t>Содержание ОИ эл.эн</t>
  </si>
  <si>
    <t>г. Корсаков ООО «Корсаков Плюс»                                                                                                                       «___»________20___г.</t>
  </si>
  <si>
    <t>Исполнитель – Генеральный директор                                      Е.В. Яшунина</t>
  </si>
  <si>
    <t>Собственник помещений именуемый в дальнейшем «Заказчик»,с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</si>
  <si>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Итого за 2020 г.</t>
  </si>
  <si>
    <t>Собственник помещений именуемый в дальнейшем «Заказчик», в лице _____________________________________ ___________________________________________________________________________________с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</si>
  <si>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>на 01.01.2020</t>
  </si>
  <si>
    <t xml:space="preserve">начислено </t>
  </si>
  <si>
    <t>оплачено</t>
  </si>
  <si>
    <t>на 01.01.2021</t>
  </si>
  <si>
    <t>2.   Всего за период с 01.01.2020 г. по 30.04.2020 г. выполнено работ на общую сумму 174053,27 рублей (сто семьдесят четыре тысячи пятьдесят три) 27 рублей.</t>
  </si>
  <si>
    <t>израсходовано</t>
  </si>
  <si>
    <t>2.   Всего за период с 01.05.2020 г. по 31.12.2020 г. выполнено работ на общую сумму 368248,16 рублей (триста шестьдесят восемь тысяч двести сорок восемь руб. 16 коп.)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</si>
</sst>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 applyAlignment="1">
      <alignment horizontal="justify" vertical="center"/>
    </xf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0" fillId="0" borderId="0" xfId="0" applyBorder="1"/>
    <xf numFmtId="0" fontId="1" fillId="0" borderId="9" xfId="0" applyFont="1" applyBorder="1"/>
    <xf numFmtId="2" fontId="1" fillId="0" borderId="4" xfId="0" applyNumberFormat="1" applyFont="1" applyBorder="1"/>
    <xf numFmtId="2" fontId="1" fillId="0" borderId="10" xfId="0" applyNumberFormat="1" applyFont="1" applyBorder="1"/>
    <xf numFmtId="2" fontId="1" fillId="0" borderId="9" xfId="0" applyNumberFormat="1" applyFont="1" applyBorder="1"/>
    <xf numFmtId="2" fontId="2" fillId="0" borderId="13" xfId="0" applyNumberFormat="1" applyFont="1" applyBorder="1"/>
    <xf numFmtId="0" fontId="1" fillId="0" borderId="10" xfId="0" applyFont="1" applyBorder="1"/>
    <xf numFmtId="2" fontId="2" fillId="0" borderId="14" xfId="0" applyNumberFormat="1" applyFont="1" applyBorder="1"/>
    <xf numFmtId="2" fontId="2" fillId="0" borderId="15" xfId="0" applyNumberFormat="1" applyFont="1" applyBorder="1"/>
    <xf numFmtId="2" fontId="1" fillId="0" borderId="6" xfId="0" applyNumberFormat="1" applyFont="1" applyBorder="1"/>
    <xf numFmtId="2" fontId="1" fillId="0" borderId="12" xfId="0" applyNumberFormat="1" applyFont="1" applyBorder="1"/>
    <xf numFmtId="0" fontId="1" fillId="0" borderId="16" xfId="0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11" xfId="0" applyFont="1" applyBorder="1"/>
    <xf numFmtId="0" fontId="1" fillId="0" borderId="24" xfId="0" applyFont="1" applyBorder="1"/>
    <xf numFmtId="0" fontId="1" fillId="0" borderId="18" xfId="0" applyFont="1" applyBorder="1"/>
    <xf numFmtId="0" fontId="1" fillId="0" borderId="25" xfId="0" applyFont="1" applyBorder="1"/>
    <xf numFmtId="0" fontId="1" fillId="0" borderId="22" xfId="0" applyFont="1" applyBorder="1"/>
    <xf numFmtId="2" fontId="0" fillId="0" borderId="0" xfId="0" applyNumberFormat="1"/>
    <xf numFmtId="0" fontId="1" fillId="0" borderId="2" xfId="0" applyFont="1" applyBorder="1"/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2" fontId="1" fillId="0" borderId="26" xfId="0" applyNumberFormat="1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Fill="1" applyBorder="1"/>
    <xf numFmtId="2" fontId="2" fillId="0" borderId="13" xfId="0" applyNumberFormat="1" applyFont="1" applyFill="1" applyBorder="1"/>
    <xf numFmtId="2" fontId="1" fillId="0" borderId="31" xfId="0" applyNumberFormat="1" applyFont="1" applyFill="1" applyBorder="1"/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16"/>
  <sheetViews>
    <sheetView tabSelected="1" topLeftCell="A72" workbookViewId="0">
      <selection activeCell="A79" sqref="A79:F79"/>
    </sheetView>
  </sheetViews>
  <sheetFormatPr defaultRowHeight="15" x14ac:dyDescent="0.25"/>
  <cols>
    <col min="1" max="1" width="48.5703125" customWidth="1"/>
    <col min="2" max="2" width="5.28515625" customWidth="1"/>
    <col min="3" max="3" width="23.28515625" customWidth="1"/>
    <col min="4" max="4" width="14.140625" customWidth="1"/>
    <col min="5" max="5" width="22.42578125" customWidth="1"/>
    <col min="6" max="6" width="22.28515625" customWidth="1"/>
  </cols>
  <sheetData>
    <row r="1" spans="1:7" ht="15.75" x14ac:dyDescent="0.25">
      <c r="A1" s="67" t="s">
        <v>0</v>
      </c>
      <c r="B1" s="67"/>
      <c r="C1" s="67"/>
      <c r="D1" s="67"/>
      <c r="E1" s="67"/>
      <c r="F1" s="68"/>
    </row>
    <row r="2" spans="1:7" ht="15.75" x14ac:dyDescent="0.25">
      <c r="A2" s="7"/>
      <c r="B2" s="7"/>
      <c r="C2" s="7"/>
      <c r="D2" s="7"/>
      <c r="E2" s="7"/>
      <c r="F2" s="7"/>
    </row>
    <row r="3" spans="1:7" ht="15.75" x14ac:dyDescent="0.25">
      <c r="A3" s="69" t="s">
        <v>33</v>
      </c>
      <c r="B3" s="69"/>
      <c r="C3" s="69"/>
      <c r="D3" s="69"/>
      <c r="E3" s="69"/>
      <c r="F3" s="68"/>
    </row>
    <row r="4" spans="1:7" ht="15.75" x14ac:dyDescent="0.25">
      <c r="A4" s="70"/>
      <c r="B4" s="70"/>
      <c r="C4" s="70"/>
      <c r="D4" s="70"/>
      <c r="E4" s="70"/>
      <c r="F4" s="7"/>
    </row>
    <row r="5" spans="1:7" ht="15.75" x14ac:dyDescent="0.25">
      <c r="A5" s="71" t="s">
        <v>23</v>
      </c>
      <c r="B5" s="71"/>
      <c r="C5" s="71"/>
      <c r="D5" s="71"/>
      <c r="E5" s="71"/>
      <c r="F5" s="68"/>
    </row>
    <row r="6" spans="1:7" ht="46.5" customHeight="1" x14ac:dyDescent="0.25">
      <c r="A6" s="72" t="s">
        <v>26</v>
      </c>
      <c r="B6" s="72"/>
      <c r="C6" s="72"/>
      <c r="D6" s="72"/>
      <c r="E6" s="72"/>
      <c r="F6" s="72"/>
    </row>
    <row r="7" spans="1:7" ht="54.75" customHeight="1" x14ac:dyDescent="0.25">
      <c r="A7" s="43" t="s">
        <v>35</v>
      </c>
      <c r="B7" s="43"/>
      <c r="C7" s="43"/>
      <c r="D7" s="43"/>
      <c r="E7" s="43"/>
      <c r="F7" s="43"/>
    </row>
    <row r="8" spans="1:7" ht="51" customHeight="1" x14ac:dyDescent="0.25">
      <c r="A8" s="43" t="s">
        <v>22</v>
      </c>
      <c r="B8" s="43"/>
      <c r="C8" s="43"/>
      <c r="D8" s="43"/>
      <c r="E8" s="43"/>
      <c r="F8" s="43"/>
    </row>
    <row r="9" spans="1:7" ht="15.75" x14ac:dyDescent="0.25">
      <c r="A9" s="7"/>
      <c r="B9" s="7"/>
      <c r="C9" s="7"/>
      <c r="D9" s="7"/>
      <c r="E9" s="7"/>
      <c r="F9" s="7"/>
    </row>
    <row r="10" spans="1:7" s="1" customFormat="1" ht="78.75" x14ac:dyDescent="0.25">
      <c r="A10" s="62" t="s">
        <v>1</v>
      </c>
      <c r="B10" s="63"/>
      <c r="C10" s="2" t="s">
        <v>2</v>
      </c>
      <c r="D10" s="2" t="s">
        <v>3</v>
      </c>
      <c r="E10" s="2" t="s">
        <v>4</v>
      </c>
      <c r="F10" s="2" t="s">
        <v>19</v>
      </c>
    </row>
    <row r="11" spans="1:7" ht="15.75" x14ac:dyDescent="0.25">
      <c r="A11" s="64" t="s">
        <v>5</v>
      </c>
      <c r="B11" s="65"/>
      <c r="C11" s="65"/>
      <c r="D11" s="65"/>
      <c r="E11" s="65"/>
      <c r="F11" s="66"/>
    </row>
    <row r="12" spans="1:7" ht="15.75" x14ac:dyDescent="0.25">
      <c r="A12" s="52" t="s">
        <v>6</v>
      </c>
      <c r="B12" s="53"/>
      <c r="C12" s="3" t="s">
        <v>7</v>
      </c>
      <c r="D12" s="3" t="s">
        <v>8</v>
      </c>
      <c r="E12" s="11">
        <v>2.62</v>
      </c>
      <c r="F12" s="4">
        <f>E12*1920.6*4</f>
        <v>20127.887999999999</v>
      </c>
    </row>
    <row r="13" spans="1:7" ht="15.75" x14ac:dyDescent="0.25">
      <c r="A13" s="52" t="s">
        <v>9</v>
      </c>
      <c r="B13" s="53"/>
      <c r="C13" s="3" t="s">
        <v>10</v>
      </c>
      <c r="D13" s="8" t="s">
        <v>8</v>
      </c>
      <c r="E13" s="4">
        <v>2.85</v>
      </c>
      <c r="F13" s="4">
        <f>E13*1920.6*4</f>
        <v>21894.84</v>
      </c>
      <c r="G13" s="10"/>
    </row>
    <row r="14" spans="1:7" ht="15.75" x14ac:dyDescent="0.25">
      <c r="A14" s="52" t="s">
        <v>29</v>
      </c>
      <c r="B14" s="53"/>
      <c r="C14" s="3" t="s">
        <v>11</v>
      </c>
      <c r="D14" s="3" t="s">
        <v>8</v>
      </c>
      <c r="E14" s="16">
        <v>0.1</v>
      </c>
      <c r="F14" s="4">
        <f>E14*1920.6*4</f>
        <v>768.24</v>
      </c>
      <c r="G14" s="10"/>
    </row>
    <row r="15" spans="1:7" ht="16.5" thickBot="1" x14ac:dyDescent="0.3">
      <c r="A15" s="54" t="s">
        <v>31</v>
      </c>
      <c r="B15" s="55"/>
      <c r="C15" s="11" t="s">
        <v>10</v>
      </c>
      <c r="D15" s="11" t="s">
        <v>8</v>
      </c>
      <c r="E15" s="11">
        <v>10.46</v>
      </c>
      <c r="F15" s="4">
        <f>E15*1920.6*4</f>
        <v>80357.90400000001</v>
      </c>
    </row>
    <row r="16" spans="1:7" s="6" customFormat="1" ht="15.75" x14ac:dyDescent="0.25">
      <c r="A16" s="21" t="s">
        <v>30</v>
      </c>
      <c r="B16" s="29"/>
      <c r="C16" s="22"/>
      <c r="D16" s="30" t="s">
        <v>8</v>
      </c>
      <c r="E16" s="23">
        <f>F16/4/1920.6</f>
        <v>0.19311152764761014</v>
      </c>
      <c r="F16" s="24">
        <v>1483.56</v>
      </c>
    </row>
    <row r="17" spans="1:6" s="6" customFormat="1" ht="16.5" thickBot="1" x14ac:dyDescent="0.3">
      <c r="A17" s="25" t="s">
        <v>32</v>
      </c>
      <c r="B17" s="31"/>
      <c r="C17" s="26"/>
      <c r="D17" s="32" t="s">
        <v>8</v>
      </c>
      <c r="E17" s="38">
        <f>F17/4/1920.6</f>
        <v>1.0254451733833179</v>
      </c>
      <c r="F17" s="27">
        <v>7877.88</v>
      </c>
    </row>
    <row r="18" spans="1:6" ht="16.5" thickBot="1" x14ac:dyDescent="0.3">
      <c r="A18" s="56" t="s">
        <v>12</v>
      </c>
      <c r="B18" s="57"/>
      <c r="C18" s="58"/>
      <c r="D18" s="40" t="s">
        <v>8</v>
      </c>
      <c r="E18" s="41">
        <f>SUM(E12:E17)</f>
        <v>17.248556701030928</v>
      </c>
      <c r="F18" s="42">
        <f>SUM(F12:F17)</f>
        <v>132510.31200000001</v>
      </c>
    </row>
    <row r="19" spans="1:6" ht="49.5" customHeight="1" thickBot="1" x14ac:dyDescent="0.3">
      <c r="A19" s="59" t="s">
        <v>13</v>
      </c>
      <c r="B19" s="60"/>
      <c r="C19" s="39" t="s">
        <v>14</v>
      </c>
      <c r="D19" s="28" t="s">
        <v>8</v>
      </c>
      <c r="E19" s="18">
        <f>F19/1920.6/4</f>
        <v>0.4</v>
      </c>
      <c r="F19" s="20">
        <v>3072.96</v>
      </c>
    </row>
    <row r="20" spans="1:6" ht="16.5" thickBot="1" x14ac:dyDescent="0.3">
      <c r="A20" s="44" t="s">
        <v>24</v>
      </c>
      <c r="B20" s="45"/>
      <c r="C20" s="45"/>
      <c r="D20" s="45"/>
      <c r="E20" s="45"/>
      <c r="F20" s="46"/>
    </row>
    <row r="21" spans="1:6" ht="16.5" thickBot="1" x14ac:dyDescent="0.3">
      <c r="A21" s="3" t="s">
        <v>15</v>
      </c>
      <c r="B21" s="47" t="s">
        <v>14</v>
      </c>
      <c r="C21" s="48"/>
      <c r="D21" s="8" t="s">
        <v>8</v>
      </c>
      <c r="E21" s="17">
        <f>F21/1920.6/4</f>
        <v>2.7725710715401437</v>
      </c>
      <c r="F21" s="12">
        <v>21300</v>
      </c>
    </row>
    <row r="22" spans="1:6" ht="16.5" thickBot="1" x14ac:dyDescent="0.3">
      <c r="A22" s="3" t="s">
        <v>16</v>
      </c>
      <c r="B22" s="49"/>
      <c r="C22" s="50"/>
      <c r="D22" s="8" t="s">
        <v>8</v>
      </c>
      <c r="E22" s="17">
        <f>F22/1920.6/4</f>
        <v>2.234978652504426</v>
      </c>
      <c r="F22" s="12">
        <v>17170</v>
      </c>
    </row>
    <row r="23" spans="1:6" ht="32.25" customHeight="1" thickBot="1" x14ac:dyDescent="0.3">
      <c r="A23" s="3" t="s">
        <v>17</v>
      </c>
      <c r="B23" s="49"/>
      <c r="C23" s="50"/>
      <c r="D23" s="8" t="s">
        <v>8</v>
      </c>
      <c r="E23" s="17">
        <f>F23/1920.6/4</f>
        <v>0</v>
      </c>
      <c r="F23" s="12"/>
    </row>
    <row r="24" spans="1:6" ht="32.25" thickBot="1" x14ac:dyDescent="0.3">
      <c r="A24" s="9" t="s">
        <v>18</v>
      </c>
      <c r="B24" s="3"/>
      <c r="C24" s="3"/>
      <c r="D24" s="8" t="s">
        <v>8</v>
      </c>
      <c r="E24" s="15">
        <f>SUM(E21:E23)</f>
        <v>5.0075497240445692</v>
      </c>
      <c r="F24" s="19">
        <f>SUM(F21:F23)</f>
        <v>38470</v>
      </c>
    </row>
    <row r="25" spans="1:6" ht="16.5" thickBot="1" x14ac:dyDescent="0.3">
      <c r="A25" s="3" t="s">
        <v>36</v>
      </c>
      <c r="B25" s="3"/>
      <c r="C25" s="3"/>
      <c r="D25" s="8" t="s">
        <v>8</v>
      </c>
      <c r="E25" s="18">
        <f>E18+E19+E24</f>
        <v>22.656106425075496</v>
      </c>
      <c r="F25" s="15">
        <f>F18+F19+F24</f>
        <v>174053.272</v>
      </c>
    </row>
    <row r="26" spans="1:6" ht="15.75" x14ac:dyDescent="0.25">
      <c r="A26" s="7"/>
      <c r="B26" s="7"/>
      <c r="C26" s="7"/>
      <c r="D26" s="7"/>
      <c r="E26" s="7"/>
      <c r="F26" s="7"/>
    </row>
    <row r="27" spans="1:6" ht="33" customHeight="1" x14ac:dyDescent="0.25">
      <c r="A27" s="51" t="s">
        <v>42</v>
      </c>
      <c r="B27" s="51"/>
      <c r="C27" s="51"/>
      <c r="D27" s="51"/>
      <c r="E27" s="51"/>
      <c r="F27" s="51"/>
    </row>
    <row r="28" spans="1:6" ht="24" customHeight="1" x14ac:dyDescent="0.25">
      <c r="A28" s="51" t="s">
        <v>27</v>
      </c>
      <c r="B28" s="51"/>
      <c r="C28" s="51"/>
      <c r="D28" s="51"/>
      <c r="E28" s="51"/>
      <c r="F28" s="51"/>
    </row>
    <row r="29" spans="1:6" ht="25.5" customHeight="1" x14ac:dyDescent="0.25">
      <c r="A29" s="43" t="s">
        <v>28</v>
      </c>
      <c r="B29" s="43"/>
      <c r="C29" s="43"/>
      <c r="D29" s="43"/>
      <c r="E29" s="43"/>
      <c r="F29" s="43"/>
    </row>
    <row r="30" spans="1:6" ht="24.75" customHeight="1" x14ac:dyDescent="0.25">
      <c r="A30" s="43" t="s">
        <v>20</v>
      </c>
      <c r="B30" s="43"/>
      <c r="C30" s="43"/>
      <c r="D30" s="43"/>
      <c r="E30" s="43"/>
      <c r="F30" s="43"/>
    </row>
    <row r="31" spans="1:6" ht="15.75" x14ac:dyDescent="0.25">
      <c r="A31" s="5" t="s">
        <v>21</v>
      </c>
      <c r="B31" s="7"/>
      <c r="C31" s="7"/>
      <c r="D31" s="7"/>
      <c r="E31" s="7"/>
      <c r="F31" s="7"/>
    </row>
    <row r="32" spans="1:6" ht="15.75" x14ac:dyDescent="0.25">
      <c r="A32" s="43" t="s">
        <v>34</v>
      </c>
      <c r="B32" s="43"/>
      <c r="C32" s="43"/>
      <c r="D32" s="43"/>
      <c r="E32" s="43"/>
      <c r="F32" s="7"/>
    </row>
    <row r="33" spans="1:6" ht="15.75" x14ac:dyDescent="0.25">
      <c r="A33" s="5"/>
      <c r="B33" s="7"/>
      <c r="C33" s="7"/>
      <c r="D33" s="7"/>
      <c r="E33" s="7"/>
      <c r="F33" s="7"/>
    </row>
    <row r="34" spans="1:6" ht="15.75" x14ac:dyDescent="0.25">
      <c r="A34" s="43" t="s">
        <v>25</v>
      </c>
      <c r="B34" s="43"/>
      <c r="C34" s="43"/>
      <c r="D34" s="43"/>
      <c r="E34" s="43"/>
      <c r="F34" s="7"/>
    </row>
    <row r="35" spans="1:6" ht="15.75" x14ac:dyDescent="0.25">
      <c r="A35" s="7"/>
      <c r="B35" s="7"/>
      <c r="C35" s="7"/>
      <c r="D35" s="7"/>
      <c r="E35" s="7"/>
      <c r="F35" s="7"/>
    </row>
    <row r="53" spans="1:6" ht="15.75" x14ac:dyDescent="0.25">
      <c r="A53" s="67" t="s">
        <v>0</v>
      </c>
      <c r="B53" s="67"/>
      <c r="C53" s="67"/>
      <c r="D53" s="67"/>
      <c r="E53" s="67"/>
      <c r="F53" s="68"/>
    </row>
    <row r="54" spans="1:6" ht="15.75" x14ac:dyDescent="0.25">
      <c r="A54" s="35"/>
      <c r="B54" s="35"/>
      <c r="C54" s="35"/>
      <c r="D54" s="35"/>
      <c r="E54" s="35"/>
      <c r="F54" s="35"/>
    </row>
    <row r="55" spans="1:6" ht="15.75" x14ac:dyDescent="0.25">
      <c r="A55" s="69" t="s">
        <v>33</v>
      </c>
      <c r="B55" s="69"/>
      <c r="C55" s="69"/>
      <c r="D55" s="69"/>
      <c r="E55" s="69"/>
      <c r="F55" s="68"/>
    </row>
    <row r="56" spans="1:6" ht="15.75" x14ac:dyDescent="0.25">
      <c r="A56" s="70"/>
      <c r="B56" s="70"/>
      <c r="C56" s="70"/>
      <c r="D56" s="70"/>
      <c r="E56" s="70"/>
      <c r="F56" s="35"/>
    </row>
    <row r="57" spans="1:6" ht="15.75" x14ac:dyDescent="0.25">
      <c r="A57" s="71" t="s">
        <v>23</v>
      </c>
      <c r="B57" s="71"/>
      <c r="C57" s="71"/>
      <c r="D57" s="71"/>
      <c r="E57" s="71"/>
      <c r="F57" s="68"/>
    </row>
    <row r="58" spans="1:6" ht="27" customHeight="1" x14ac:dyDescent="0.25">
      <c r="A58" s="72" t="s">
        <v>26</v>
      </c>
      <c r="B58" s="72"/>
      <c r="C58" s="72"/>
      <c r="D58" s="72"/>
      <c r="E58" s="72"/>
      <c r="F58" s="72"/>
    </row>
    <row r="59" spans="1:6" ht="83.25" customHeight="1" x14ac:dyDescent="0.25">
      <c r="A59" s="61" t="s">
        <v>37</v>
      </c>
      <c r="B59" s="61"/>
      <c r="C59" s="61"/>
      <c r="D59" s="61"/>
      <c r="E59" s="61"/>
      <c r="F59" s="61"/>
    </row>
    <row r="60" spans="1:6" ht="48" customHeight="1" x14ac:dyDescent="0.25">
      <c r="A60" s="43" t="s">
        <v>22</v>
      </c>
      <c r="B60" s="43"/>
      <c r="C60" s="43"/>
      <c r="D60" s="43"/>
      <c r="E60" s="43"/>
      <c r="F60" s="43"/>
    </row>
    <row r="61" spans="1:6" ht="15.75" x14ac:dyDescent="0.25">
      <c r="A61" s="35"/>
      <c r="B61" s="35"/>
      <c r="C61" s="35"/>
      <c r="D61" s="35"/>
      <c r="E61" s="35"/>
      <c r="F61" s="35"/>
    </row>
    <row r="62" spans="1:6" ht="78.75" x14ac:dyDescent="0.25">
      <c r="A62" s="62" t="s">
        <v>1</v>
      </c>
      <c r="B62" s="63"/>
      <c r="C62" s="2" t="s">
        <v>2</v>
      </c>
      <c r="D62" s="2" t="s">
        <v>3</v>
      </c>
      <c r="E62" s="2" t="s">
        <v>4</v>
      </c>
      <c r="F62" s="2" t="s">
        <v>19</v>
      </c>
    </row>
    <row r="63" spans="1:6" ht="15.75" x14ac:dyDescent="0.25">
      <c r="A63" s="64" t="s">
        <v>5</v>
      </c>
      <c r="B63" s="65"/>
      <c r="C63" s="65"/>
      <c r="D63" s="65"/>
      <c r="E63" s="65"/>
      <c r="F63" s="66"/>
    </row>
    <row r="64" spans="1:6" ht="15.75" x14ac:dyDescent="0.25">
      <c r="A64" s="52" t="s">
        <v>6</v>
      </c>
      <c r="B64" s="53"/>
      <c r="C64" s="3" t="s">
        <v>7</v>
      </c>
      <c r="D64" s="3" t="s">
        <v>8</v>
      </c>
      <c r="E64" s="14">
        <v>2.85</v>
      </c>
      <c r="F64" s="4">
        <f>E64*1920.6*8</f>
        <v>43789.68</v>
      </c>
    </row>
    <row r="65" spans="1:7" ht="15.75" x14ac:dyDescent="0.25">
      <c r="A65" s="52" t="s">
        <v>9</v>
      </c>
      <c r="B65" s="53"/>
      <c r="C65" s="3" t="s">
        <v>10</v>
      </c>
      <c r="D65" s="34" t="s">
        <v>8</v>
      </c>
      <c r="E65" s="4">
        <v>4.03</v>
      </c>
      <c r="F65" s="4">
        <f>E65*1920.6*8</f>
        <v>61920.144</v>
      </c>
    </row>
    <row r="66" spans="1:7" ht="15.75" x14ac:dyDescent="0.25">
      <c r="A66" s="52" t="s">
        <v>29</v>
      </c>
      <c r="B66" s="53"/>
      <c r="C66" s="3" t="s">
        <v>11</v>
      </c>
      <c r="D66" s="3" t="s">
        <v>8</v>
      </c>
      <c r="E66" s="13">
        <v>0.17</v>
      </c>
      <c r="F66" s="4">
        <f>E66*1920.6*8</f>
        <v>2612.0160000000001</v>
      </c>
    </row>
    <row r="67" spans="1:7" ht="16.5" thickBot="1" x14ac:dyDescent="0.3">
      <c r="A67" s="54" t="s">
        <v>31</v>
      </c>
      <c r="B67" s="55"/>
      <c r="C67" s="11" t="s">
        <v>10</v>
      </c>
      <c r="D67" s="11" t="s">
        <v>8</v>
      </c>
      <c r="E67" s="14">
        <v>6.2</v>
      </c>
      <c r="F67" s="4">
        <f>E67*1920.6*8</f>
        <v>95261.759999999995</v>
      </c>
      <c r="G67" s="33"/>
    </row>
    <row r="68" spans="1:7" ht="15.75" x14ac:dyDescent="0.25">
      <c r="A68" s="21" t="s">
        <v>30</v>
      </c>
      <c r="B68" s="29"/>
      <c r="C68" s="22"/>
      <c r="D68" s="30" t="s">
        <v>8</v>
      </c>
      <c r="E68" s="23">
        <f>F68/8/1920.6</f>
        <v>0.19311152764761014</v>
      </c>
      <c r="F68" s="24">
        <v>2967.12</v>
      </c>
    </row>
    <row r="69" spans="1:7" ht="16.5" thickBot="1" x14ac:dyDescent="0.3">
      <c r="A69" s="25" t="s">
        <v>32</v>
      </c>
      <c r="B69" s="31"/>
      <c r="C69" s="26"/>
      <c r="D69" s="32" t="s">
        <v>8</v>
      </c>
      <c r="E69" s="38">
        <f>F69/8/1920.6</f>
        <v>1.0254451733833179</v>
      </c>
      <c r="F69" s="27">
        <v>15755.76</v>
      </c>
    </row>
    <row r="70" spans="1:7" ht="16.5" thickBot="1" x14ac:dyDescent="0.3">
      <c r="A70" s="56" t="s">
        <v>12</v>
      </c>
      <c r="B70" s="57"/>
      <c r="C70" s="58"/>
      <c r="D70" s="40" t="s">
        <v>8</v>
      </c>
      <c r="E70" s="41">
        <f>SUM(E64:E69)</f>
        <v>14.468556701030929</v>
      </c>
      <c r="F70" s="42">
        <f>SUM(F64:F69)</f>
        <v>222306.47999999998</v>
      </c>
    </row>
    <row r="71" spans="1:7" ht="63.75" thickBot="1" x14ac:dyDescent="0.3">
      <c r="A71" s="59" t="s">
        <v>13</v>
      </c>
      <c r="B71" s="60"/>
      <c r="C71" s="39" t="s">
        <v>14</v>
      </c>
      <c r="D71" s="28" t="s">
        <v>8</v>
      </c>
      <c r="E71" s="18">
        <f>F71/1920.6/8</f>
        <v>0.4</v>
      </c>
      <c r="F71" s="20">
        <v>6145.92</v>
      </c>
    </row>
    <row r="72" spans="1:7" ht="16.5" thickBot="1" x14ac:dyDescent="0.3">
      <c r="A72" s="44" t="s">
        <v>24</v>
      </c>
      <c r="B72" s="45"/>
      <c r="C72" s="45"/>
      <c r="D72" s="45"/>
      <c r="E72" s="45"/>
      <c r="F72" s="46"/>
    </row>
    <row r="73" spans="1:7" ht="16.5" thickBot="1" x14ac:dyDescent="0.3">
      <c r="A73" s="3" t="s">
        <v>15</v>
      </c>
      <c r="B73" s="47" t="s">
        <v>14</v>
      </c>
      <c r="C73" s="48"/>
      <c r="D73" s="34" t="s">
        <v>8</v>
      </c>
      <c r="E73" s="17">
        <f>F73/1920.6/8</f>
        <v>6.2203712381547431</v>
      </c>
      <c r="F73" s="12">
        <v>95574.76</v>
      </c>
    </row>
    <row r="74" spans="1:7" ht="16.5" thickBot="1" x14ac:dyDescent="0.3">
      <c r="A74" s="3" t="s">
        <v>16</v>
      </c>
      <c r="B74" s="49"/>
      <c r="C74" s="50"/>
      <c r="D74" s="34" t="s">
        <v>8</v>
      </c>
      <c r="E74" s="17">
        <f>F74/1920.6/8</f>
        <v>1.4308679579298136</v>
      </c>
      <c r="F74" s="12">
        <v>21985</v>
      </c>
    </row>
    <row r="75" spans="1:7" ht="16.5" thickBot="1" x14ac:dyDescent="0.3">
      <c r="A75" s="3" t="s">
        <v>17</v>
      </c>
      <c r="B75" s="49"/>
      <c r="C75" s="50"/>
      <c r="D75" s="34" t="s">
        <v>8</v>
      </c>
      <c r="E75" s="17">
        <f>F75/1920.6/8</f>
        <v>1.4472039987503906</v>
      </c>
      <c r="F75" s="12">
        <v>22236</v>
      </c>
    </row>
    <row r="76" spans="1:7" ht="32.25" thickBot="1" x14ac:dyDescent="0.3">
      <c r="A76" s="9" t="s">
        <v>18</v>
      </c>
      <c r="B76" s="3"/>
      <c r="C76" s="3"/>
      <c r="D76" s="34" t="s">
        <v>8</v>
      </c>
      <c r="E76" s="15">
        <f>SUM(E73:E75)</f>
        <v>9.0984431948349478</v>
      </c>
      <c r="F76" s="19">
        <f>SUM(F73:F75)</f>
        <v>139795.76</v>
      </c>
    </row>
    <row r="77" spans="1:7" ht="16.5" thickBot="1" x14ac:dyDescent="0.3">
      <c r="A77" s="3" t="s">
        <v>36</v>
      </c>
      <c r="B77" s="3"/>
      <c r="C77" s="3"/>
      <c r="D77" s="34" t="s">
        <v>8</v>
      </c>
      <c r="E77" s="18">
        <f>E70+E71+E76</f>
        <v>23.966999895865875</v>
      </c>
      <c r="F77" s="15">
        <f>F70+F71+F76</f>
        <v>368248.16000000003</v>
      </c>
    </row>
    <row r="78" spans="1:7" ht="15.75" x14ac:dyDescent="0.25">
      <c r="A78" s="35"/>
      <c r="B78" s="35"/>
      <c r="C78" s="35"/>
      <c r="D78" s="35"/>
      <c r="E78" s="35"/>
      <c r="F78" s="35"/>
    </row>
    <row r="79" spans="1:7" ht="36.75" customHeight="1" x14ac:dyDescent="0.25">
      <c r="A79" s="51" t="s">
        <v>44</v>
      </c>
      <c r="B79" s="51"/>
      <c r="C79" s="51"/>
      <c r="D79" s="51"/>
      <c r="E79" s="51"/>
      <c r="F79" s="51"/>
    </row>
    <row r="80" spans="1:7" ht="15.75" x14ac:dyDescent="0.25">
      <c r="A80" s="51" t="s">
        <v>27</v>
      </c>
      <c r="B80" s="51"/>
      <c r="C80" s="51"/>
      <c r="D80" s="51"/>
      <c r="E80" s="51"/>
      <c r="F80" s="51"/>
    </row>
    <row r="81" spans="1:6" ht="15.75" x14ac:dyDescent="0.25">
      <c r="A81" s="43" t="s">
        <v>28</v>
      </c>
      <c r="B81" s="43"/>
      <c r="C81" s="43"/>
      <c r="D81" s="43"/>
      <c r="E81" s="43"/>
      <c r="F81" s="43"/>
    </row>
    <row r="82" spans="1:6" ht="15.75" x14ac:dyDescent="0.25">
      <c r="A82" s="43" t="s">
        <v>20</v>
      </c>
      <c r="B82" s="43"/>
      <c r="C82" s="43"/>
      <c r="D82" s="43"/>
      <c r="E82" s="43"/>
      <c r="F82" s="43"/>
    </row>
    <row r="83" spans="1:6" ht="15.75" x14ac:dyDescent="0.25">
      <c r="A83" s="5" t="s">
        <v>21</v>
      </c>
      <c r="B83" s="35"/>
      <c r="C83" s="35"/>
      <c r="D83" s="35"/>
      <c r="E83" s="35"/>
      <c r="F83" s="35"/>
    </row>
    <row r="84" spans="1:6" ht="15.75" x14ac:dyDescent="0.25">
      <c r="A84" s="43" t="s">
        <v>34</v>
      </c>
      <c r="B84" s="43"/>
      <c r="C84" s="43"/>
      <c r="D84" s="43"/>
      <c r="E84" s="43"/>
      <c r="F84" s="35"/>
    </row>
    <row r="85" spans="1:6" ht="15.75" x14ac:dyDescent="0.25">
      <c r="A85" s="5"/>
      <c r="B85" s="35"/>
      <c r="C85" s="35"/>
      <c r="D85" s="35"/>
      <c r="E85" s="35"/>
      <c r="F85" s="35"/>
    </row>
    <row r="86" spans="1:6" ht="15.75" x14ac:dyDescent="0.25">
      <c r="A86" s="43" t="s">
        <v>25</v>
      </c>
      <c r="B86" s="43"/>
      <c r="C86" s="43"/>
      <c r="D86" s="43"/>
      <c r="E86" s="43"/>
      <c r="F86" s="35"/>
    </row>
    <row r="87" spans="1:6" ht="15.75" x14ac:dyDescent="0.25">
      <c r="A87" s="35"/>
      <c r="B87" s="35"/>
      <c r="C87" s="35"/>
      <c r="D87" s="35"/>
      <c r="E87" s="35"/>
      <c r="F87" s="35"/>
    </row>
    <row r="88" spans="1:6" x14ac:dyDescent="0.25">
      <c r="A88" s="6"/>
      <c r="B88" s="6"/>
      <c r="C88" s="6"/>
      <c r="D88" s="6"/>
      <c r="E88" s="6"/>
      <c r="F88" s="6"/>
    </row>
    <row r="89" spans="1:6" x14ac:dyDescent="0.25">
      <c r="A89" s="6"/>
      <c r="B89" s="6"/>
      <c r="C89" s="6"/>
      <c r="D89" s="6"/>
      <c r="E89" s="6"/>
      <c r="F89" s="6"/>
    </row>
    <row r="90" spans="1:6" x14ac:dyDescent="0.25">
      <c r="A90" s="6"/>
      <c r="B90" s="6"/>
      <c r="C90" s="6"/>
      <c r="D90" s="6"/>
      <c r="E90" s="6"/>
      <c r="F90" s="6"/>
    </row>
    <row r="91" spans="1:6" x14ac:dyDescent="0.25">
      <c r="A91" s="6"/>
      <c r="B91" s="6"/>
      <c r="C91" s="6"/>
      <c r="D91" s="6"/>
      <c r="E91" s="6"/>
      <c r="F91" s="6"/>
    </row>
    <row r="92" spans="1:6" x14ac:dyDescent="0.25">
      <c r="A92" s="6"/>
      <c r="B92" s="6"/>
      <c r="C92" s="6"/>
      <c r="D92" s="6"/>
      <c r="E92" s="6"/>
      <c r="F92" s="6"/>
    </row>
    <row r="93" spans="1:6" x14ac:dyDescent="0.25">
      <c r="A93" s="6"/>
      <c r="B93" s="6"/>
      <c r="C93" s="6"/>
      <c r="D93" s="6"/>
      <c r="E93" s="6"/>
      <c r="F93" s="6"/>
    </row>
    <row r="94" spans="1:6" x14ac:dyDescent="0.25">
      <c r="A94" s="6"/>
      <c r="B94" s="6"/>
      <c r="C94" s="6"/>
      <c r="D94" s="6"/>
      <c r="E94" s="6"/>
      <c r="F94" s="6"/>
    </row>
    <row r="95" spans="1:6" x14ac:dyDescent="0.25">
      <c r="A95" s="6"/>
      <c r="B95" s="6"/>
      <c r="C95" s="6"/>
      <c r="D95" s="6"/>
      <c r="E95" s="6"/>
      <c r="F95" s="6"/>
    </row>
    <row r="96" spans="1:6" x14ac:dyDescent="0.25">
      <c r="A96" s="6"/>
      <c r="B96" s="6"/>
      <c r="C96" s="6"/>
      <c r="D96" s="6"/>
      <c r="E96" s="6"/>
      <c r="F96" s="6"/>
    </row>
    <row r="97" spans="1:6" x14ac:dyDescent="0.25">
      <c r="A97" s="6"/>
      <c r="B97" s="6"/>
      <c r="C97" s="6"/>
      <c r="D97" s="6"/>
      <c r="E97" s="6"/>
      <c r="F97" s="6"/>
    </row>
    <row r="98" spans="1:6" x14ac:dyDescent="0.25">
      <c r="A98" s="6"/>
      <c r="B98" s="6"/>
      <c r="C98" s="6"/>
      <c r="D98" s="6"/>
      <c r="E98" s="6"/>
      <c r="F98" s="6"/>
    </row>
    <row r="99" spans="1:6" x14ac:dyDescent="0.25">
      <c r="A99" s="6"/>
      <c r="B99" s="6"/>
      <c r="C99" s="6"/>
      <c r="D99" s="6"/>
      <c r="E99" s="6"/>
      <c r="F99" s="6"/>
    </row>
    <row r="100" spans="1:6" x14ac:dyDescent="0.25">
      <c r="A100" s="6"/>
      <c r="B100" s="6"/>
      <c r="C100" s="6"/>
      <c r="D100" s="6"/>
      <c r="E100" s="6"/>
      <c r="F100" s="6"/>
    </row>
    <row r="101" spans="1:6" x14ac:dyDescent="0.25">
      <c r="A101" s="6"/>
      <c r="B101" s="6"/>
      <c r="C101" s="6"/>
      <c r="D101" s="6"/>
      <c r="E101" s="6"/>
      <c r="F101" s="6"/>
    </row>
    <row r="102" spans="1:6" x14ac:dyDescent="0.25">
      <c r="A102" s="6"/>
      <c r="B102" s="6"/>
      <c r="C102" s="6"/>
      <c r="D102" s="6"/>
      <c r="E102" s="6"/>
      <c r="F102" s="6"/>
    </row>
    <row r="103" spans="1:6" x14ac:dyDescent="0.25">
      <c r="A103" s="6"/>
      <c r="B103" s="6"/>
      <c r="C103" s="6"/>
      <c r="D103" s="6"/>
      <c r="E103" s="6"/>
      <c r="F103" s="6"/>
    </row>
    <row r="104" spans="1:6" x14ac:dyDescent="0.25">
      <c r="A104" s="6"/>
      <c r="B104" s="6"/>
      <c r="C104" s="6"/>
      <c r="D104" s="6"/>
      <c r="E104" s="6"/>
      <c r="F104" s="6"/>
    </row>
    <row r="111" spans="1:6" x14ac:dyDescent="0.25">
      <c r="A111" s="36" t="s">
        <v>38</v>
      </c>
      <c r="B111" s="36"/>
      <c r="C111" s="36">
        <v>192079.7</v>
      </c>
    </row>
    <row r="112" spans="1:6" x14ac:dyDescent="0.25">
      <c r="A112" s="36" t="s">
        <v>39</v>
      </c>
      <c r="B112" s="36"/>
      <c r="C112" s="36">
        <v>628857.27</v>
      </c>
    </row>
    <row r="113" spans="1:3" x14ac:dyDescent="0.25">
      <c r="A113" s="36" t="s">
        <v>40</v>
      </c>
      <c r="B113" s="36"/>
      <c r="C113" s="37">
        <v>556213.04</v>
      </c>
    </row>
    <row r="114" spans="1:3" x14ac:dyDescent="0.25">
      <c r="A114" s="36" t="s">
        <v>41</v>
      </c>
      <c r="B114" s="36"/>
      <c r="C114" s="37">
        <f>SUM(C111+C112-C113)</f>
        <v>264723.92999999993</v>
      </c>
    </row>
    <row r="116" spans="1:3" x14ac:dyDescent="0.25">
      <c r="A116" t="s">
        <v>43</v>
      </c>
      <c r="C116">
        <v>542301.43000000005</v>
      </c>
    </row>
  </sheetData>
  <mergeCells count="46">
    <mergeCell ref="A1:F1"/>
    <mergeCell ref="A3:F3"/>
    <mergeCell ref="A5:F5"/>
    <mergeCell ref="A14:B14"/>
    <mergeCell ref="A4:E4"/>
    <mergeCell ref="A7:F7"/>
    <mergeCell ref="A8:F8"/>
    <mergeCell ref="A10:B10"/>
    <mergeCell ref="A11:F11"/>
    <mergeCell ref="A12:B12"/>
    <mergeCell ref="A13:B13"/>
    <mergeCell ref="A6:F6"/>
    <mergeCell ref="A34:E34"/>
    <mergeCell ref="A15:B15"/>
    <mergeCell ref="A18:C18"/>
    <mergeCell ref="A19:B19"/>
    <mergeCell ref="A20:F20"/>
    <mergeCell ref="B21:C23"/>
    <mergeCell ref="A27:F27"/>
    <mergeCell ref="A28:F28"/>
    <mergeCell ref="A29:F29"/>
    <mergeCell ref="A30:F30"/>
    <mergeCell ref="A32:E32"/>
    <mergeCell ref="A53:F53"/>
    <mergeCell ref="A55:F55"/>
    <mergeCell ref="A56:E56"/>
    <mergeCell ref="A57:F57"/>
    <mergeCell ref="A58:F58"/>
    <mergeCell ref="A59:F59"/>
    <mergeCell ref="A60:F60"/>
    <mergeCell ref="A62:B62"/>
    <mergeCell ref="A63:F63"/>
    <mergeCell ref="A64:B64"/>
    <mergeCell ref="A65:B65"/>
    <mergeCell ref="A66:B66"/>
    <mergeCell ref="A67:B67"/>
    <mergeCell ref="A70:C70"/>
    <mergeCell ref="A71:B71"/>
    <mergeCell ref="A82:F82"/>
    <mergeCell ref="A84:E84"/>
    <mergeCell ref="A86:E86"/>
    <mergeCell ref="A72:F72"/>
    <mergeCell ref="B73:C75"/>
    <mergeCell ref="A79:F79"/>
    <mergeCell ref="A80:F80"/>
    <mergeCell ref="A81:F81"/>
  </mergeCells>
  <pageMargins left="0.19685039370078741" right="0.19685039370078741" top="0.62992125984251968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 44-1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2021-04-04T23:45:54Z</dcterms:modified>
</cp:coreProperties>
</file>