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115" windowHeight="8010" tabRatio="806"/>
  </bookViews>
  <sheets>
    <sheet name="ар 42" sheetId="3" r:id="rId1"/>
  </sheets>
  <calcPr calcId="145621"/>
</workbook>
</file>

<file path=xl/calcChain.xml><?xml version="1.0" encoding="utf-8"?>
<calcChain xmlns="http://schemas.openxmlformats.org/spreadsheetml/2006/main">
  <c r="D32" i="3"/>
  <c r="F26" l="1"/>
  <c r="F27" s="1"/>
  <c r="F24"/>
  <c r="F25"/>
  <c r="F23"/>
  <c r="F21"/>
  <c r="F20" l="1"/>
  <c r="F18"/>
  <c r="F19"/>
  <c r="G21" l="1"/>
  <c r="D31"/>
  <c r="G15" l="1"/>
  <c r="F15" s="1"/>
  <c r="G16"/>
  <c r="F16" s="1"/>
  <c r="G17"/>
  <c r="F17" s="1"/>
  <c r="G14"/>
  <c r="F14" s="1"/>
  <c r="G20" l="1"/>
  <c r="E20" l="1"/>
  <c r="E26" l="1"/>
  <c r="E27" s="1"/>
  <c r="G26"/>
  <c r="G27" s="1"/>
</calcChain>
</file>

<file path=xl/sharedStrings.xml><?xml version="1.0" encoding="utf-8"?>
<sst xmlns="http://schemas.openxmlformats.org/spreadsheetml/2006/main" count="53" uniqueCount="39">
  <si>
    <t>Приказ Минстроя России от 26.10.2015г. № 761/пр</t>
  </si>
  <si>
    <t>Наименование вида работы (услуги)</t>
  </si>
  <si>
    <t>Периодичность выполненной работы</t>
  </si>
  <si>
    <t>Единица измерения работы (услуги)</t>
  </si>
  <si>
    <t>1.      Содержание общего имущества в многоквартирном доме</t>
  </si>
  <si>
    <t>Содержание и уборка лестничных клеток</t>
  </si>
  <si>
    <t>3 раза в неделю</t>
  </si>
  <si>
    <t>м.кв</t>
  </si>
  <si>
    <t>Уборка придомовой территории</t>
  </si>
  <si>
    <t>5 раз в неделю</t>
  </si>
  <si>
    <t xml:space="preserve">2 раза в год </t>
  </si>
  <si>
    <t>Всего за содержание</t>
  </si>
  <si>
    <t xml:space="preserve">2.Проведение технических осмотров и мелкий ремонт </t>
  </si>
  <si>
    <t>По заявлениям граждан и по результатам обследования</t>
  </si>
  <si>
    <t>3 Текущее обслуживание и ремонт внутридомовых сетей и устройств</t>
  </si>
  <si>
    <t>Электрических сетей и устройств</t>
  </si>
  <si>
    <t>Водоснабжения и водоотведения</t>
  </si>
  <si>
    <t>Центрального отопления</t>
  </si>
  <si>
    <t xml:space="preserve">Всего за текущее обслуживание и ремонт внутридомовых сетей и устройств </t>
  </si>
  <si>
    <t>Цена выполненной работы (оказанной услуги), в рублях</t>
  </si>
  <si>
    <t>1. Исполнителем предъявлены к приемке следующие оказанные на основании договора управления МКД или договора оказания услуг по содержанию и выполнению работ по ремонту общего имущества в многоквартирном доме, либо договора подряда по ремонту общего имущества</t>
  </si>
  <si>
    <t xml:space="preserve">Приемки оказанных услуг и выполненных работ по содержанию и текущему ремонту общего имущества в многоквартирном доме № 42, ул. Артиллерийская, S общ. 765,6 м2 </t>
  </si>
  <si>
    <t>АКТ</t>
  </si>
  <si>
    <t>Дератизация</t>
  </si>
  <si>
    <t>Содержание ОИ вода</t>
  </si>
  <si>
    <t>Управление многоквартирным домом</t>
  </si>
  <si>
    <t>Содержание ОИ эл.эн</t>
  </si>
  <si>
    <t>Собственник помещений именуемый в дальнейшем «Заказчик», в лице Комовой Людмилы Альбертовны - председателя совета дома, являющего собственником кв. №14, находящейся в данном многоквартирном доме, действующего на основании Протокола №1 от 27.02.2018г, с одной стороны, и ООО «Корсаков Плюс», именуемое в дальнейшем «Исполнитель», в лице генерального директора Яшуниной Екатерины Викторовны действующей на основании Устава, с другой стороны, совместно именуемые «Стороны», составили настоящий Акт о нижеследующем:</t>
  </si>
  <si>
    <t>Остаток по отчету за 2020 год, с учетом предыдущих лет</t>
  </si>
  <si>
    <t>Начислено за 2021 год</t>
  </si>
  <si>
    <t xml:space="preserve">Оплачено за 2021 год </t>
  </si>
  <si>
    <t>Задолженность населения с учетом предыдущих лет</t>
  </si>
  <si>
    <t>Остаток по отчету за 2021 год, с учетом предыдущих лет</t>
  </si>
  <si>
    <t>сметная стоимость выполненной работы (оказанной услуги) за единицу</t>
  </si>
  <si>
    <t xml:space="preserve"> стоимость выполненной работы (оказанной услуги) за единицу</t>
  </si>
  <si>
    <t>Итого за 2021 г.</t>
  </si>
  <si>
    <t>Утверждаю____________Е.В. Яшунина</t>
  </si>
  <si>
    <t>Генеральный директор ООО "Корсаков Плюс"</t>
  </si>
  <si>
    <t>г. Корсаков ООО «Корсаков Плюс»                                                                                     «___»________20___г.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</si>
</sst>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/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1" xfId="0" applyFont="1" applyBorder="1" applyAlignment="1">
      <alignment horizontal="left" wrapText="1"/>
    </xf>
    <xf numFmtId="0" fontId="1" fillId="0" borderId="9" xfId="0" applyFont="1" applyBorder="1"/>
    <xf numFmtId="2" fontId="1" fillId="0" borderId="4" xfId="0" applyNumberFormat="1" applyFont="1" applyBorder="1"/>
    <xf numFmtId="0" fontId="1" fillId="0" borderId="10" xfId="0" applyFont="1" applyBorder="1"/>
    <xf numFmtId="2" fontId="2" fillId="0" borderId="14" xfId="0" applyNumberFormat="1" applyFont="1" applyBorder="1"/>
    <xf numFmtId="2" fontId="2" fillId="0" borderId="15" xfId="0" applyNumberFormat="1" applyFont="1" applyBorder="1"/>
    <xf numFmtId="2" fontId="2" fillId="0" borderId="16" xfId="0" applyNumberFormat="1" applyFont="1" applyBorder="1"/>
    <xf numFmtId="2" fontId="1" fillId="0" borderId="13" xfId="0" applyNumberFormat="1" applyFont="1" applyBorder="1"/>
    <xf numFmtId="0" fontId="1" fillId="0" borderId="17" xfId="0" applyFont="1" applyBorder="1"/>
    <xf numFmtId="2" fontId="1" fillId="0" borderId="18" xfId="0" applyNumberFormat="1" applyFont="1" applyBorder="1"/>
    <xf numFmtId="0" fontId="1" fillId="0" borderId="20" xfId="0" applyFont="1" applyBorder="1"/>
    <xf numFmtId="2" fontId="1" fillId="0" borderId="21" xfId="0" applyNumberFormat="1" applyFont="1" applyBorder="1"/>
    <xf numFmtId="0" fontId="1" fillId="0" borderId="12" xfId="0" applyFont="1" applyBorder="1"/>
    <xf numFmtId="0" fontId="1" fillId="0" borderId="18" xfId="0" applyFont="1" applyBorder="1"/>
    <xf numFmtId="2" fontId="1" fillId="0" borderId="19" xfId="0" applyNumberFormat="1" applyFont="1" applyBorder="1"/>
    <xf numFmtId="0" fontId="1" fillId="0" borderId="21" xfId="0" applyFont="1" applyBorder="1"/>
    <xf numFmtId="2" fontId="1" fillId="0" borderId="22" xfId="0" applyNumberFormat="1" applyFont="1" applyBorder="1"/>
    <xf numFmtId="0" fontId="1" fillId="0" borderId="6" xfId="0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2" fontId="2" fillId="0" borderId="0" xfId="0" applyNumberFormat="1" applyFont="1" applyBorder="1"/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2" fontId="2" fillId="0" borderId="28" xfId="0" applyNumberFormat="1" applyFont="1" applyBorder="1"/>
    <xf numFmtId="2" fontId="2" fillId="0" borderId="32" xfId="0" applyNumberFormat="1" applyFont="1" applyBorder="1"/>
    <xf numFmtId="2" fontId="2" fillId="0" borderId="1" xfId="0" applyNumberFormat="1" applyFont="1" applyBorder="1"/>
    <xf numFmtId="2" fontId="2" fillId="0" borderId="23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5" xfId="0" applyFont="1" applyBorder="1"/>
    <xf numFmtId="2" fontId="2" fillId="0" borderId="33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6" xfId="0" applyFont="1" applyBorder="1"/>
    <xf numFmtId="0" fontId="1" fillId="0" borderId="1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71"/>
  <sheetViews>
    <sheetView tabSelected="1" workbookViewId="0">
      <selection activeCell="D33" sqref="D33"/>
    </sheetView>
  </sheetViews>
  <sheetFormatPr defaultRowHeight="15"/>
  <cols>
    <col min="1" max="1" width="48.85546875" customWidth="1"/>
    <col min="2" max="2" width="0.140625" customWidth="1"/>
    <col min="3" max="3" width="23.28515625" customWidth="1"/>
    <col min="4" max="4" width="10.7109375" customWidth="1"/>
    <col min="5" max="5" width="22.42578125" customWidth="1"/>
    <col min="6" max="6" width="22.42578125" style="6" customWidth="1"/>
    <col min="7" max="7" width="22.28515625" customWidth="1"/>
    <col min="10" max="10" width="18.7109375" customWidth="1"/>
    <col min="11" max="11" width="18.140625" customWidth="1"/>
    <col min="12" max="12" width="16.85546875" customWidth="1"/>
    <col min="13" max="13" width="10" customWidth="1"/>
    <col min="14" max="14" width="14.140625" customWidth="1"/>
    <col min="15" max="15" width="14.5703125" customWidth="1"/>
  </cols>
  <sheetData>
    <row r="1" spans="1:7" ht="15.75">
      <c r="A1" s="58" t="s">
        <v>0</v>
      </c>
      <c r="B1" s="58"/>
      <c r="C1" s="58"/>
      <c r="D1" s="58"/>
      <c r="E1" s="58"/>
      <c r="F1" s="28"/>
      <c r="G1" s="7"/>
    </row>
    <row r="2" spans="1:7" s="6" customFormat="1" ht="15.75">
      <c r="A2" s="44"/>
      <c r="B2" s="44"/>
      <c r="C2" s="44"/>
      <c r="D2" s="44"/>
      <c r="E2" s="44"/>
      <c r="F2" s="40" t="s">
        <v>36</v>
      </c>
      <c r="G2" s="41"/>
    </row>
    <row r="3" spans="1:7" s="6" customFormat="1" ht="15.75">
      <c r="A3" s="44"/>
      <c r="B3" s="44"/>
      <c r="C3" s="44"/>
      <c r="D3" s="44"/>
      <c r="E3" s="44"/>
      <c r="F3" s="40" t="s">
        <v>37</v>
      </c>
      <c r="G3" s="41"/>
    </row>
    <row r="4" spans="1:7" ht="15.75">
      <c r="A4" s="7"/>
      <c r="B4" s="7"/>
      <c r="C4" s="7"/>
      <c r="D4" s="7"/>
      <c r="E4" s="7"/>
      <c r="F4" s="29"/>
      <c r="G4" s="7"/>
    </row>
    <row r="5" spans="1:7" ht="15.75">
      <c r="A5" s="59" t="s">
        <v>38</v>
      </c>
      <c r="B5" s="59"/>
      <c r="C5" s="59"/>
      <c r="D5" s="59"/>
      <c r="E5" s="59"/>
      <c r="F5" s="29"/>
      <c r="G5" s="7"/>
    </row>
    <row r="6" spans="1:7" ht="15.75">
      <c r="A6" s="59"/>
      <c r="B6" s="59"/>
      <c r="C6" s="59"/>
      <c r="D6" s="59"/>
      <c r="E6" s="59"/>
      <c r="F6" s="29"/>
      <c r="G6" s="7"/>
    </row>
    <row r="7" spans="1:7" ht="15.75">
      <c r="A7" s="60" t="s">
        <v>22</v>
      </c>
      <c r="B7" s="60"/>
      <c r="C7" s="60"/>
      <c r="D7" s="60"/>
      <c r="E7" s="60"/>
      <c r="F7" s="30"/>
      <c r="G7" s="7"/>
    </row>
    <row r="8" spans="1:7" ht="45.75" customHeight="1">
      <c r="A8" s="62" t="s">
        <v>21</v>
      </c>
      <c r="B8" s="62"/>
      <c r="C8" s="62"/>
      <c r="D8" s="62"/>
      <c r="E8" s="62"/>
      <c r="F8" s="62"/>
      <c r="G8" s="62"/>
    </row>
    <row r="9" spans="1:7" ht="63.75" customHeight="1">
      <c r="A9" s="61" t="s">
        <v>27</v>
      </c>
      <c r="B9" s="61"/>
      <c r="C9" s="61"/>
      <c r="D9" s="61"/>
      <c r="E9" s="61"/>
      <c r="F9" s="61"/>
      <c r="G9" s="61"/>
    </row>
    <row r="10" spans="1:7" ht="51" customHeight="1">
      <c r="A10" s="61" t="s">
        <v>20</v>
      </c>
      <c r="B10" s="61"/>
      <c r="C10" s="61"/>
      <c r="D10" s="61"/>
      <c r="E10" s="61"/>
      <c r="F10" s="61"/>
      <c r="G10" s="61"/>
    </row>
    <row r="11" spans="1:7" ht="15.75">
      <c r="A11" s="7"/>
      <c r="B11" s="7"/>
      <c r="C11" s="7"/>
      <c r="D11" s="7"/>
      <c r="E11" s="7"/>
      <c r="F11" s="29"/>
      <c r="G11" s="7"/>
    </row>
    <row r="12" spans="1:7" s="1" customFormat="1" ht="63">
      <c r="A12" s="63" t="s">
        <v>1</v>
      </c>
      <c r="B12" s="64"/>
      <c r="C12" s="2" t="s">
        <v>2</v>
      </c>
      <c r="D12" s="2" t="s">
        <v>3</v>
      </c>
      <c r="E12" s="2" t="s">
        <v>34</v>
      </c>
      <c r="F12" s="2" t="s">
        <v>33</v>
      </c>
      <c r="G12" s="2" t="s">
        <v>19</v>
      </c>
    </row>
    <row r="13" spans="1:7" ht="15.75">
      <c r="A13" s="65" t="s">
        <v>4</v>
      </c>
      <c r="B13" s="66"/>
      <c r="C13" s="66"/>
      <c r="D13" s="66"/>
      <c r="E13" s="66"/>
      <c r="F13" s="66"/>
      <c r="G13" s="67"/>
    </row>
    <row r="14" spans="1:7" ht="15.75">
      <c r="A14" s="68" t="s">
        <v>5</v>
      </c>
      <c r="B14" s="69"/>
      <c r="C14" s="3" t="s">
        <v>6</v>
      </c>
      <c r="D14" s="3" t="s">
        <v>7</v>
      </c>
      <c r="E14" s="11">
        <v>2.62</v>
      </c>
      <c r="F14" s="11">
        <f>G14/12/765.6</f>
        <v>2.62</v>
      </c>
      <c r="G14" s="5">
        <f>765.6*E14*12</f>
        <v>24070.464</v>
      </c>
    </row>
    <row r="15" spans="1:7" ht="15.75">
      <c r="A15" s="68" t="s">
        <v>8</v>
      </c>
      <c r="B15" s="69"/>
      <c r="C15" s="3" t="s">
        <v>9</v>
      </c>
      <c r="D15" s="9" t="s">
        <v>7</v>
      </c>
      <c r="E15" s="5">
        <v>2.67</v>
      </c>
      <c r="F15" s="5">
        <f>G15/12/765.6</f>
        <v>2.67</v>
      </c>
      <c r="G15" s="5">
        <f t="shared" ref="G15:G17" si="0">765.6*E15*12</f>
        <v>24529.824000000001</v>
      </c>
    </row>
    <row r="16" spans="1:7" ht="15.75">
      <c r="A16" s="68" t="s">
        <v>23</v>
      </c>
      <c r="B16" s="69"/>
      <c r="C16" s="3" t="s">
        <v>10</v>
      </c>
      <c r="D16" s="3" t="s">
        <v>7</v>
      </c>
      <c r="E16" s="13">
        <v>0.31</v>
      </c>
      <c r="F16" s="5">
        <f t="shared" ref="F16:F19" si="1">G16/12/765.6</f>
        <v>0.31</v>
      </c>
      <c r="G16" s="5">
        <f t="shared" si="0"/>
        <v>2848.0320000000002</v>
      </c>
    </row>
    <row r="17" spans="1:7" ht="16.5" thickBot="1">
      <c r="A17" s="76" t="s">
        <v>25</v>
      </c>
      <c r="B17" s="77"/>
      <c r="C17" s="11" t="s">
        <v>9</v>
      </c>
      <c r="D17" s="11" t="s">
        <v>7</v>
      </c>
      <c r="E17" s="11">
        <v>7.45</v>
      </c>
      <c r="F17" s="5">
        <f t="shared" si="1"/>
        <v>7.45</v>
      </c>
      <c r="G17" s="5">
        <f t="shared" si="0"/>
        <v>68444.639999999999</v>
      </c>
    </row>
    <row r="18" spans="1:7" s="6" customFormat="1" ht="15.75">
      <c r="A18" s="18" t="s">
        <v>24</v>
      </c>
      <c r="B18" s="23"/>
      <c r="C18" s="23"/>
      <c r="D18" s="23" t="s">
        <v>7</v>
      </c>
      <c r="E18" s="19">
        <v>0.47</v>
      </c>
      <c r="F18" s="5">
        <f t="shared" si="1"/>
        <v>0.47083224486241732</v>
      </c>
      <c r="G18" s="24">
        <v>4325.63</v>
      </c>
    </row>
    <row r="19" spans="1:7" s="6" customFormat="1" ht="16.5" thickBot="1">
      <c r="A19" s="20" t="s">
        <v>26</v>
      </c>
      <c r="B19" s="25"/>
      <c r="C19" s="25"/>
      <c r="D19" s="25" t="s">
        <v>7</v>
      </c>
      <c r="E19" s="21">
        <v>1.53</v>
      </c>
      <c r="F19" s="5">
        <f t="shared" si="1"/>
        <v>1.5273750435388367</v>
      </c>
      <c r="G19" s="26">
        <v>14032.3</v>
      </c>
    </row>
    <row r="20" spans="1:7" ht="16.5" thickBot="1">
      <c r="A20" s="78" t="s">
        <v>11</v>
      </c>
      <c r="B20" s="79"/>
      <c r="C20" s="80"/>
      <c r="D20" s="22" t="s">
        <v>7</v>
      </c>
      <c r="E20" s="16">
        <f>SUM(E14:E19)</f>
        <v>15.05</v>
      </c>
      <c r="F20" s="32">
        <f>SUM(F14:F19)</f>
        <v>15.048207288401255</v>
      </c>
      <c r="G20" s="17">
        <f>SUM(G14:G19)</f>
        <v>138250.88999999998</v>
      </c>
    </row>
    <row r="21" spans="1:7" ht="66.75" customHeight="1" thickBot="1">
      <c r="A21" s="81" t="s">
        <v>12</v>
      </c>
      <c r="B21" s="82"/>
      <c r="C21" s="4" t="s">
        <v>13</v>
      </c>
      <c r="D21" s="8" t="s">
        <v>7</v>
      </c>
      <c r="E21" s="37">
        <v>4</v>
      </c>
      <c r="F21" s="38">
        <f>G21/12/765.6</f>
        <v>4</v>
      </c>
      <c r="G21" s="12">
        <f>SUM(E21*765.6*12)</f>
        <v>36748.800000000003</v>
      </c>
    </row>
    <row r="22" spans="1:7" ht="16.5" thickBot="1">
      <c r="A22" s="65" t="s">
        <v>14</v>
      </c>
      <c r="B22" s="66"/>
      <c r="C22" s="66"/>
      <c r="D22" s="66"/>
      <c r="E22" s="83"/>
      <c r="F22" s="83"/>
      <c r="G22" s="67"/>
    </row>
    <row r="23" spans="1:7" ht="15.75" customHeight="1">
      <c r="A23" s="3" t="s">
        <v>15</v>
      </c>
      <c r="B23" s="70" t="s">
        <v>13</v>
      </c>
      <c r="C23" s="71"/>
      <c r="D23" s="9" t="s">
        <v>7</v>
      </c>
      <c r="E23" s="39">
        <v>1.46</v>
      </c>
      <c r="F23" s="38">
        <f>G23/12/765.6</f>
        <v>0.56448101706722398</v>
      </c>
      <c r="G23" s="12">
        <v>5186</v>
      </c>
    </row>
    <row r="24" spans="1:7" ht="15.75">
      <c r="A24" s="3" t="s">
        <v>16</v>
      </c>
      <c r="B24" s="72"/>
      <c r="C24" s="73"/>
      <c r="D24" s="9" t="s">
        <v>7</v>
      </c>
      <c r="E24" s="14">
        <v>1.84</v>
      </c>
      <c r="F24" s="38">
        <f t="shared" ref="F24:F25" si="2">G24/12/765.6</f>
        <v>1.690395332636712</v>
      </c>
      <c r="G24" s="12">
        <v>15530</v>
      </c>
    </row>
    <row r="25" spans="1:7" ht="34.5" customHeight="1">
      <c r="A25" s="3" t="s">
        <v>17</v>
      </c>
      <c r="B25" s="74"/>
      <c r="C25" s="75"/>
      <c r="D25" s="9" t="s">
        <v>7</v>
      </c>
      <c r="E25" s="14">
        <v>2.4</v>
      </c>
      <c r="F25" s="38">
        <f t="shared" si="2"/>
        <v>5.632836990595611</v>
      </c>
      <c r="G25" s="12">
        <v>51750</v>
      </c>
    </row>
    <row r="26" spans="1:7" ht="32.25" thickBot="1">
      <c r="A26" s="10" t="s">
        <v>18</v>
      </c>
      <c r="B26" s="3"/>
      <c r="C26" s="3"/>
      <c r="D26" s="9" t="s">
        <v>7</v>
      </c>
      <c r="E26" s="15">
        <f>SUM(E23:E25)</f>
        <v>5.6999999999999993</v>
      </c>
      <c r="F26" s="36">
        <f>SUM(F23:F25)</f>
        <v>7.8877133402995465</v>
      </c>
      <c r="G26" s="27">
        <f>SUM(G23:G25)</f>
        <v>72466</v>
      </c>
    </row>
    <row r="27" spans="1:7" ht="16.5" thickBot="1">
      <c r="A27" s="3" t="s">
        <v>35</v>
      </c>
      <c r="B27" s="3"/>
      <c r="C27" s="3"/>
      <c r="D27" s="42" t="s">
        <v>7</v>
      </c>
      <c r="E27" s="43">
        <f>E20+E21+E26</f>
        <v>24.75</v>
      </c>
      <c r="F27" s="43">
        <f>F20+F21+F26</f>
        <v>26.935920628700799</v>
      </c>
      <c r="G27" s="43">
        <f>G20+G21+G26</f>
        <v>247465.69</v>
      </c>
    </row>
    <row r="28" spans="1:7" s="6" customFormat="1">
      <c r="A28" s="46" t="s">
        <v>28</v>
      </c>
      <c r="B28" s="47"/>
      <c r="C28" s="48"/>
      <c r="D28" s="49">
        <v>68087.61</v>
      </c>
      <c r="E28" s="50"/>
      <c r="F28" s="50"/>
      <c r="G28" s="51"/>
    </row>
    <row r="29" spans="1:7" s="6" customFormat="1">
      <c r="A29" s="52" t="s">
        <v>29</v>
      </c>
      <c r="B29" s="53"/>
      <c r="C29" s="53"/>
      <c r="D29" s="54">
        <v>305316.21999999997</v>
      </c>
      <c r="E29" s="54"/>
      <c r="F29" s="49"/>
      <c r="G29" s="54"/>
    </row>
    <row r="30" spans="1:7" s="6" customFormat="1">
      <c r="A30" s="52" t="s">
        <v>30</v>
      </c>
      <c r="B30" s="53"/>
      <c r="C30" s="53"/>
      <c r="D30" s="54">
        <v>229180.1</v>
      </c>
      <c r="E30" s="54"/>
      <c r="F30" s="49"/>
      <c r="G30" s="54"/>
    </row>
    <row r="31" spans="1:7" s="6" customFormat="1" ht="15" customHeight="1">
      <c r="A31" s="33" t="s">
        <v>31</v>
      </c>
      <c r="B31" s="34"/>
      <c r="C31" s="35"/>
      <c r="D31" s="49">
        <f>D29-D30</f>
        <v>76136.119999999966</v>
      </c>
      <c r="E31" s="50"/>
      <c r="F31" s="50"/>
      <c r="G31" s="51"/>
    </row>
    <row r="32" spans="1:7" s="6" customFormat="1" ht="15.75" thickBot="1">
      <c r="A32" s="55" t="s">
        <v>32</v>
      </c>
      <c r="B32" s="56"/>
      <c r="C32" s="57"/>
      <c r="D32" s="54">
        <f>D30-G27+D28</f>
        <v>49802.020000000004</v>
      </c>
      <c r="E32" s="54"/>
      <c r="F32" s="49"/>
      <c r="G32" s="54"/>
    </row>
    <row r="33" spans="1:7" s="6" customFormat="1" ht="15.75">
      <c r="A33" s="31"/>
      <c r="B33" s="31"/>
      <c r="C33" s="31"/>
      <c r="D33" s="31"/>
      <c r="E33" s="32"/>
      <c r="F33" s="32"/>
      <c r="G33" s="32"/>
    </row>
    <row r="34" spans="1:7" ht="15.75">
      <c r="A34" s="7"/>
      <c r="B34" s="7"/>
      <c r="C34" s="7"/>
      <c r="D34" s="7"/>
      <c r="E34" s="7"/>
      <c r="F34" s="29"/>
      <c r="G34" s="7"/>
    </row>
    <row r="35" spans="1:7" ht="33" customHeight="1">
      <c r="A35" s="45"/>
      <c r="B35" s="45"/>
      <c r="C35" s="45"/>
      <c r="D35" s="45"/>
      <c r="E35" s="45"/>
      <c r="F35" s="45"/>
      <c r="G35" s="45"/>
    </row>
    <row r="43" spans="1:7" ht="15.75" customHeight="1"/>
    <row r="44" spans="1:7" ht="15.75" customHeight="1"/>
    <row r="45" spans="1:7" ht="15.75" customHeight="1"/>
    <row r="54" spans="2:6">
      <c r="B54" s="6"/>
      <c r="F54"/>
    </row>
    <row r="55" spans="2:6">
      <c r="B55" s="6"/>
      <c r="F55"/>
    </row>
    <row r="56" spans="2:6">
      <c r="B56" s="6"/>
      <c r="F56"/>
    </row>
    <row r="57" spans="2:6">
      <c r="B57" s="6"/>
      <c r="F57"/>
    </row>
    <row r="58" spans="2:6" ht="15.75" customHeight="1">
      <c r="B58" s="6"/>
      <c r="F58"/>
    </row>
    <row r="59" spans="2:6">
      <c r="B59" s="6"/>
      <c r="F59"/>
    </row>
    <row r="64" spans="2:6" ht="15.75" customHeight="1"/>
    <row r="65" ht="15.75" customHeight="1"/>
    <row r="66" ht="15.75" customHeight="1"/>
    <row r="67" ht="15.75" customHeight="1"/>
    <row r="69" ht="15.75" customHeight="1"/>
    <row r="71" ht="15.75" customHeight="1"/>
  </sheetData>
  <mergeCells count="27">
    <mergeCell ref="B23:C25"/>
    <mergeCell ref="A16:B16"/>
    <mergeCell ref="A17:B17"/>
    <mergeCell ref="A20:C20"/>
    <mergeCell ref="A21:B21"/>
    <mergeCell ref="A22:G22"/>
    <mergeCell ref="A10:G10"/>
    <mergeCell ref="A12:B12"/>
    <mergeCell ref="A13:G13"/>
    <mergeCell ref="A14:B14"/>
    <mergeCell ref="A15:B15"/>
    <mergeCell ref="A1:E1"/>
    <mergeCell ref="A5:E5"/>
    <mergeCell ref="A6:E6"/>
    <mergeCell ref="A7:E7"/>
    <mergeCell ref="A9:G9"/>
    <mergeCell ref="A8:G8"/>
    <mergeCell ref="A35:G35"/>
    <mergeCell ref="A28:C28"/>
    <mergeCell ref="D28:G28"/>
    <mergeCell ref="A29:C29"/>
    <mergeCell ref="D29:G29"/>
    <mergeCell ref="A30:C30"/>
    <mergeCell ref="D30:G30"/>
    <mergeCell ref="D31:G31"/>
    <mergeCell ref="A32:C32"/>
    <mergeCell ref="D32:G32"/>
  </mergeCells>
  <pageMargins left="0.59" right="0.12" top="0.41" bottom="0.74803149606299213" header="0.16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 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2021-03-19T01:55:41Z</cp:lastPrinted>
  <dcterms:created xsi:type="dcterms:W3CDTF">2018-03-27T23:18:09Z</dcterms:created>
  <dcterms:modified xsi:type="dcterms:W3CDTF">2022-04-06T22:10:34Z</dcterms:modified>
</cp:coreProperties>
</file>