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н.19" sheetId="12" r:id="rId1"/>
  </sheets>
  <calcPr calcId="145621"/>
</workbook>
</file>

<file path=xl/calcChain.xml><?xml version="1.0" encoding="utf-8"?>
<calcChain xmlns="http://schemas.openxmlformats.org/spreadsheetml/2006/main">
  <c r="F26" i="12"/>
  <c r="F25"/>
  <c r="F22"/>
  <c r="F24"/>
  <c r="F19"/>
  <c r="F20"/>
  <c r="F27" l="1"/>
  <c r="F15"/>
  <c r="D32"/>
  <c r="E20" l="1"/>
  <c r="E19"/>
  <c r="C52"/>
  <c r="G16" l="1"/>
  <c r="F16" s="1"/>
  <c r="F21" s="1"/>
  <c r="F28" s="1"/>
  <c r="G17"/>
  <c r="F17" s="1"/>
  <c r="G18"/>
  <c r="F18" s="1"/>
  <c r="G21" l="1"/>
  <c r="E21"/>
  <c r="E27" l="1"/>
  <c r="G27"/>
  <c r="E28" l="1"/>
  <c r="G28"/>
  <c r="D33" s="1"/>
</calcChain>
</file>

<file path=xl/sharedStrings.xml><?xml version="1.0" encoding="utf-8"?>
<sst xmlns="http://schemas.openxmlformats.org/spreadsheetml/2006/main" count="58" uniqueCount="44">
  <si>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</si>
  <si>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</si>
  <si>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</si>
  <si>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</si>
  <si>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</si>
  <si>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</si>
  <si>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</si>
  <si>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</si>
  <si>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</si>
  <si>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</si>
  <si>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</si>
  <si>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</si>
  <si>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</si>
  <si>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</si>
  <si>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</si>
  <si>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</si>
  <si>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</si>
  <si>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</si>
  <si>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</si>
  <si>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</si>
  <si>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</si>
  <si>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</si>
  <si>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>Дератизация</t>
  </si>
  <si>
    <t>Содержание ОИ вода</t>
  </si>
  <si>
    <t>Содержание ОИ эл.эн</t>
  </si>
  <si>
    <t xml:space="preserve">Приемки оказанных услуг и выполненных работ по содержанию и текущему ремонту общего имущества в многоквартирном доме № 19, ул. Нагорная, S общ. 1114,4 м2 </t>
  </si>
  <si>
    <t>г. Корсаков ООО «Корсаков Плюс»                                                                                    «___»________20___г.</t>
  </si>
  <si>
    <t>Собственник помещений именуемый в дальнейшем «Заказчик», в лице _____________________________________ ___________________________________________________________________________________с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</si>
  <si>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на 01.01.2020</t>
  </si>
  <si>
    <t xml:space="preserve">начислено </t>
  </si>
  <si>
    <t>оплачено</t>
  </si>
  <si>
    <t>на 01.01.2021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</si>
  <si>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</si>
  <si>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</si>
  <si>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</si>
  <si>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</si>
  <si>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</si>
  <si>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>Итого за 2021 г.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</si>
  <si>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</si>
  <si>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</si>
  <si>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1 раз в неделю</t>
  </si>
  <si>
    <t>Утверждаю _________Е.В. Яшунина</t>
  </si>
  <si>
    <t>Генеральный директор ООО "Корсаков Плюс"</t>
  </si>
  <si>
    <r>
      <t xml:space="preserve">2.   Всего за период с 01.01.2021 г. по 31.12.2021 г. выполнено работ на общую сумму </t>
    </r>
    <r>
      <rPr>
        <b/>
        <sz val="12"/>
        <color theme="1"/>
        <rFont val="Times New Roman"/>
        <family val="1"/>
        <charset val="204"/>
      </rPr>
      <t xml:space="preserve">417495,79 </t>
    </r>
    <r>
      <rPr>
        <sz val="12"/>
        <color theme="1"/>
        <rFont val="Times New Roman"/>
        <family val="1"/>
        <charset val="204"/>
      </rPr>
      <t>рублей (чеетыреста семнадцать тысяч четыреста девяносто пять руб. 79 коп.)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</si>
</sst>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1" xfId="0" applyFont="1" applyBorder="1" applyAlignment="1">
      <alignment horizontal="left" wrapText="1"/>
    </xf>
    <xf numFmtId="0" fontId="2" fillId="0" borderId="9" xfId="0" applyFont="1" applyBorder="1"/>
    <xf numFmtId="2" fontId="2" fillId="0" borderId="4" xfId="0" applyNumberFormat="1" applyFont="1" applyBorder="1"/>
    <xf numFmtId="2" fontId="2" fillId="0" borderId="13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2" fontId="2" fillId="0" borderId="6" xfId="0" applyNumberFormat="1" applyFont="1" applyBorder="1"/>
    <xf numFmtId="2" fontId="2" fillId="0" borderId="12" xfId="0" applyNumberFormat="1" applyFont="1" applyBorder="1"/>
    <xf numFmtId="0" fontId="2" fillId="0" borderId="15" xfId="0" applyFont="1" applyBorder="1"/>
    <xf numFmtId="0" fontId="2" fillId="0" borderId="16" xfId="0" applyFont="1" applyBorder="1"/>
    <xf numFmtId="2" fontId="2" fillId="0" borderId="17" xfId="0" applyNumberFormat="1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11" xfId="0" applyFont="1" applyBorder="1"/>
    <xf numFmtId="0" fontId="2" fillId="0" borderId="23" xfId="0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21" xfId="0" applyFont="1" applyBorder="1"/>
    <xf numFmtId="0" fontId="0" fillId="0" borderId="1" xfId="0" applyBorder="1"/>
    <xf numFmtId="2" fontId="0" fillId="0" borderId="1" xfId="0" applyNumberFormat="1" applyBorder="1"/>
    <xf numFmtId="0" fontId="2" fillId="0" borderId="0" xfId="0" applyFont="1"/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2" fontId="2" fillId="0" borderId="32" xfId="0" applyNumberFormat="1" applyFont="1" applyBorder="1"/>
    <xf numFmtId="2" fontId="2" fillId="0" borderId="33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" fontId="4" fillId="0" borderId="26" xfId="0" applyNumberFormat="1" applyFont="1" applyBorder="1" applyAlignment="1">
      <alignment horizontal="center" vertical="top" wrapText="1"/>
    </xf>
    <xf numFmtId="4" fontId="4" fillId="0" borderId="23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4" fontId="4" fillId="0" borderId="21" xfId="0" applyNumberFormat="1" applyFont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2"/>
  <sheetViews>
    <sheetView tabSelected="1" topLeftCell="A25" zoomScaleNormal="100" workbookViewId="0">
      <selection activeCell="E35" sqref="E35"/>
    </sheetView>
  </sheetViews>
  <sheetFormatPr defaultRowHeight="15"/>
  <cols>
    <col min="1" max="1" width="48.85546875" style="1" customWidth="1"/>
    <col min="2" max="2" width="0.28515625" style="1" customWidth="1"/>
    <col min="3" max="3" width="23.28515625" style="1" customWidth="1"/>
    <col min="4" max="4" width="10.7109375" style="1" customWidth="1"/>
    <col min="5" max="5" width="22.42578125" style="1" customWidth="1"/>
    <col min="6" max="6" width="22.42578125" style="7" customWidth="1"/>
    <col min="7" max="7" width="22.28515625" style="1" customWidth="1"/>
    <col min="8" max="16384" width="9.140625" style="1"/>
  </cols>
  <sheetData>
    <row r="1" spans="1:7" ht="15.75">
      <c r="A1" s="68" t="s">
        <v>0</v>
      </c>
      <c r="B1" s="68"/>
      <c r="C1" s="68"/>
      <c r="D1" s="68"/>
      <c r="E1" s="68"/>
      <c r="F1" s="68"/>
      <c r="G1" s="69"/>
    </row>
    <row r="2" spans="1:7" s="7" customFormat="1" ht="15.75">
      <c r="A2" s="38"/>
      <c r="B2" s="38"/>
      <c r="C2" s="38"/>
      <c r="D2" s="38"/>
      <c r="E2" s="38"/>
      <c r="F2" s="38" t="s">
        <v>41</v>
      </c>
      <c r="G2" s="39"/>
    </row>
    <row r="3" spans="1:7" s="7" customFormat="1" ht="15.75">
      <c r="A3" s="38"/>
      <c r="B3" s="38"/>
      <c r="C3" s="38"/>
      <c r="D3" s="38"/>
      <c r="E3" s="38"/>
      <c r="F3" s="38" t="s">
        <v>42</v>
      </c>
      <c r="G3" s="39"/>
    </row>
    <row r="4" spans="1:7" s="7" customFormat="1" ht="15.75">
      <c r="A4" s="38"/>
      <c r="B4" s="38"/>
      <c r="C4" s="38"/>
      <c r="D4" s="38"/>
      <c r="E4" s="38"/>
      <c r="F4" s="38"/>
      <c r="G4" s="39"/>
    </row>
    <row r="5" spans="1:7" ht="15.75">
      <c r="A5" s="8"/>
      <c r="B5" s="8"/>
      <c r="C5" s="8"/>
      <c r="D5" s="8"/>
      <c r="E5" s="8"/>
      <c r="F5" s="32"/>
      <c r="G5" s="8"/>
    </row>
    <row r="6" spans="1:7" ht="15.75">
      <c r="A6" s="70" t="s">
        <v>26</v>
      </c>
      <c r="B6" s="70"/>
      <c r="C6" s="70"/>
      <c r="D6" s="70"/>
      <c r="E6" s="70"/>
      <c r="F6" s="70"/>
      <c r="G6" s="71"/>
    </row>
    <row r="7" spans="1:7" ht="15.75">
      <c r="A7" s="76"/>
      <c r="B7" s="76"/>
      <c r="C7" s="76"/>
      <c r="D7" s="76"/>
      <c r="E7" s="76"/>
      <c r="F7" s="32"/>
      <c r="G7" s="8"/>
    </row>
    <row r="8" spans="1:7" ht="15.75">
      <c r="A8" s="72" t="s">
        <v>20</v>
      </c>
      <c r="B8" s="72"/>
      <c r="C8" s="72"/>
      <c r="D8" s="72"/>
      <c r="E8" s="72"/>
      <c r="F8" s="72"/>
      <c r="G8" s="71"/>
    </row>
    <row r="9" spans="1:7" ht="45.75" customHeight="1">
      <c r="A9" s="73" t="s">
        <v>25</v>
      </c>
      <c r="B9" s="73"/>
      <c r="C9" s="73"/>
      <c r="D9" s="73"/>
      <c r="E9" s="73"/>
      <c r="F9" s="73"/>
      <c r="G9" s="71"/>
    </row>
    <row r="10" spans="1:7" ht="85.5" customHeight="1">
      <c r="A10" s="73" t="s">
        <v>27</v>
      </c>
      <c r="B10" s="73"/>
      <c r="C10" s="73"/>
      <c r="D10" s="73"/>
      <c r="E10" s="73"/>
      <c r="F10" s="73"/>
      <c r="G10" s="73"/>
    </row>
    <row r="11" spans="1:7" ht="51" customHeight="1">
      <c r="A11" s="77" t="s">
        <v>19</v>
      </c>
      <c r="B11" s="77"/>
      <c r="C11" s="77"/>
      <c r="D11" s="77"/>
      <c r="E11" s="77"/>
      <c r="F11" s="77"/>
      <c r="G11" s="77"/>
    </row>
    <row r="12" spans="1:7" ht="15.75">
      <c r="A12" s="8"/>
      <c r="B12" s="8"/>
      <c r="C12" s="8"/>
      <c r="D12" s="8"/>
      <c r="E12" s="8"/>
      <c r="F12" s="32"/>
      <c r="G12" s="8"/>
    </row>
    <row r="13" spans="1:7" s="2" customFormat="1" ht="63">
      <c r="A13" s="78" t="s">
        <v>1</v>
      </c>
      <c r="B13" s="79"/>
      <c r="C13" s="3" t="s">
        <v>2</v>
      </c>
      <c r="D13" s="3" t="s">
        <v>3</v>
      </c>
      <c r="E13" s="3" t="s">
        <v>38</v>
      </c>
      <c r="F13" s="3" t="s">
        <v>39</v>
      </c>
      <c r="G13" s="3" t="s">
        <v>18</v>
      </c>
    </row>
    <row r="14" spans="1:7" ht="15.75">
      <c r="A14" s="80" t="s">
        <v>4</v>
      </c>
      <c r="B14" s="81"/>
      <c r="C14" s="81"/>
      <c r="D14" s="81"/>
      <c r="E14" s="81"/>
      <c r="F14" s="81"/>
      <c r="G14" s="82"/>
    </row>
    <row r="15" spans="1:7" ht="15.75">
      <c r="A15" s="74" t="s">
        <v>5</v>
      </c>
      <c r="B15" s="75"/>
      <c r="C15" s="4" t="s">
        <v>40</v>
      </c>
      <c r="D15" s="4" t="s">
        <v>6</v>
      </c>
      <c r="E15" s="4">
        <v>3.06</v>
      </c>
      <c r="F15" s="6">
        <f>G15/12/1114.4</f>
        <v>7.2047290021536243</v>
      </c>
      <c r="G15" s="6">
        <v>96347.4</v>
      </c>
    </row>
    <row r="16" spans="1:7" ht="15.75">
      <c r="A16" s="74" t="s">
        <v>7</v>
      </c>
      <c r="B16" s="75"/>
      <c r="C16" s="4" t="s">
        <v>8</v>
      </c>
      <c r="D16" s="4" t="s">
        <v>6</v>
      </c>
      <c r="E16" s="4">
        <v>4.46</v>
      </c>
      <c r="F16" s="6">
        <f t="shared" ref="F16:F22" si="0">G16/12/1114.4</f>
        <v>4.46</v>
      </c>
      <c r="G16" s="6">
        <f t="shared" ref="G16:G18" si="1">1114.4*E16*12</f>
        <v>59642.688000000002</v>
      </c>
    </row>
    <row r="17" spans="1:7" ht="15.75">
      <c r="A17" s="74" t="s">
        <v>22</v>
      </c>
      <c r="B17" s="75"/>
      <c r="C17" s="4" t="s">
        <v>9</v>
      </c>
      <c r="D17" s="4" t="s">
        <v>6</v>
      </c>
      <c r="E17" s="6">
        <v>0.16</v>
      </c>
      <c r="F17" s="6">
        <f t="shared" si="0"/>
        <v>0.15999999999999998</v>
      </c>
      <c r="G17" s="6">
        <f t="shared" si="1"/>
        <v>2139.6480000000001</v>
      </c>
    </row>
    <row r="18" spans="1:7" ht="16.5" thickBot="1">
      <c r="A18" s="40" t="s">
        <v>10</v>
      </c>
      <c r="B18" s="41"/>
      <c r="C18" s="11" t="s">
        <v>8</v>
      </c>
      <c r="D18" s="11" t="s">
        <v>6</v>
      </c>
      <c r="E18" s="11">
        <v>7.59</v>
      </c>
      <c r="F18" s="6">
        <f t="shared" si="0"/>
        <v>7.59</v>
      </c>
      <c r="G18" s="6">
        <f t="shared" si="1"/>
        <v>101499.552</v>
      </c>
    </row>
    <row r="19" spans="1:7" s="7" customFormat="1" ht="16.5" thickBot="1">
      <c r="A19" s="18" t="s">
        <v>23</v>
      </c>
      <c r="B19" s="26"/>
      <c r="C19" s="19"/>
      <c r="D19" s="27" t="s">
        <v>6</v>
      </c>
      <c r="E19" s="20">
        <f>SUM(G19/1114.4/12)</f>
        <v>0.39069155300311076</v>
      </c>
      <c r="F19" s="6">
        <f t="shared" si="0"/>
        <v>0.39069155300311081</v>
      </c>
      <c r="G19" s="21">
        <v>5224.6400000000003</v>
      </c>
    </row>
    <row r="20" spans="1:7" s="7" customFormat="1" ht="16.5" thickBot="1">
      <c r="A20" s="22" t="s">
        <v>24</v>
      </c>
      <c r="B20" s="28"/>
      <c r="C20" s="23"/>
      <c r="D20" s="29" t="s">
        <v>6</v>
      </c>
      <c r="E20" s="20">
        <f>SUM(G20/1114.4/12)</f>
        <v>1.6672918162239769</v>
      </c>
      <c r="F20" s="6">
        <f t="shared" si="0"/>
        <v>1.6672918162239769</v>
      </c>
      <c r="G20" s="24">
        <v>22296.36</v>
      </c>
    </row>
    <row r="21" spans="1:7" ht="16.5" thickBot="1">
      <c r="A21" s="42" t="s">
        <v>11</v>
      </c>
      <c r="B21" s="43"/>
      <c r="C21" s="44"/>
      <c r="D21" s="25" t="s">
        <v>6</v>
      </c>
      <c r="E21" s="36">
        <f>SUM(E15:E20)</f>
        <v>17.327983369227088</v>
      </c>
      <c r="F21" s="6">
        <f>SUM(F15:F20)</f>
        <v>21.472712371380712</v>
      </c>
      <c r="G21" s="17">
        <f>SUM(G15:G20)</f>
        <v>287150.28799999994</v>
      </c>
    </row>
    <row r="22" spans="1:7" ht="49.5" customHeight="1" thickBot="1">
      <c r="A22" s="45" t="s">
        <v>12</v>
      </c>
      <c r="B22" s="46"/>
      <c r="C22" s="5" t="s">
        <v>13</v>
      </c>
      <c r="D22" s="9" t="s">
        <v>6</v>
      </c>
      <c r="E22" s="37">
        <v>6.8</v>
      </c>
      <c r="F22" s="6">
        <f t="shared" si="0"/>
        <v>4.1554498683895664</v>
      </c>
      <c r="G22" s="12">
        <v>55570</v>
      </c>
    </row>
    <row r="23" spans="1:7" ht="16.5" thickBot="1">
      <c r="A23" s="42" t="s">
        <v>21</v>
      </c>
      <c r="B23" s="43"/>
      <c r="C23" s="43"/>
      <c r="D23" s="43"/>
      <c r="E23" s="47"/>
      <c r="F23" s="47"/>
      <c r="G23" s="44"/>
    </row>
    <row r="24" spans="1:7" ht="16.5" thickBot="1">
      <c r="A24" s="4" t="s">
        <v>14</v>
      </c>
      <c r="B24" s="48" t="s">
        <v>13</v>
      </c>
      <c r="C24" s="49"/>
      <c r="D24" s="9" t="s">
        <v>6</v>
      </c>
      <c r="E24" s="37">
        <v>1.58</v>
      </c>
      <c r="F24" s="6">
        <f t="shared" ref="F24:F26" si="2">G24/12/1114.4</f>
        <v>2.4676956209619523E-2</v>
      </c>
      <c r="G24" s="12">
        <v>330</v>
      </c>
    </row>
    <row r="25" spans="1:7" ht="16.5" thickBot="1">
      <c r="A25" s="4" t="s">
        <v>15</v>
      </c>
      <c r="B25" s="50"/>
      <c r="C25" s="51"/>
      <c r="D25" s="9" t="s">
        <v>6</v>
      </c>
      <c r="E25" s="37">
        <v>2.12</v>
      </c>
      <c r="F25" s="6">
        <f t="shared" si="2"/>
        <v>0.12603942330701123</v>
      </c>
      <c r="G25" s="12">
        <v>1685.5</v>
      </c>
    </row>
    <row r="26" spans="1:7" ht="16.5" thickBot="1">
      <c r="A26" s="4" t="s">
        <v>16</v>
      </c>
      <c r="B26" s="50"/>
      <c r="C26" s="51"/>
      <c r="D26" s="9" t="s">
        <v>6</v>
      </c>
      <c r="E26" s="13">
        <v>3.54</v>
      </c>
      <c r="F26" s="6">
        <f t="shared" si="2"/>
        <v>5.4408949509452018</v>
      </c>
      <c r="G26" s="12">
        <v>72760</v>
      </c>
    </row>
    <row r="27" spans="1:7" ht="32.25" thickBot="1">
      <c r="A27" s="10" t="s">
        <v>17</v>
      </c>
      <c r="B27" s="4"/>
      <c r="C27" s="4"/>
      <c r="D27" s="9" t="s">
        <v>6</v>
      </c>
      <c r="E27" s="14">
        <f>SUM(E24:E26)</f>
        <v>7.24</v>
      </c>
      <c r="F27" s="6">
        <f>SUM(F24:F26)</f>
        <v>5.5916113304618325</v>
      </c>
      <c r="G27" s="16">
        <f>SUM(G24:G26)</f>
        <v>74775.5</v>
      </c>
    </row>
    <row r="28" spans="1:7" ht="16.5" thickBot="1">
      <c r="A28" s="4" t="s">
        <v>37</v>
      </c>
      <c r="B28" s="4"/>
      <c r="C28" s="4"/>
      <c r="D28" s="9" t="s">
        <v>6</v>
      </c>
      <c r="E28" s="15">
        <f>E21+E22+E27</f>
        <v>31.36798336922709</v>
      </c>
      <c r="F28" s="15">
        <f>F21+F22+F27</f>
        <v>31.219773570232114</v>
      </c>
      <c r="G28" s="14">
        <f>G21+G22+G27</f>
        <v>417495.78799999994</v>
      </c>
    </row>
    <row r="29" spans="1:7" s="7" customFormat="1">
      <c r="A29" s="53" t="s">
        <v>32</v>
      </c>
      <c r="B29" s="54"/>
      <c r="C29" s="55"/>
      <c r="D29" s="56">
        <v>142571.43</v>
      </c>
      <c r="E29" s="57"/>
      <c r="F29" s="57"/>
      <c r="G29" s="57"/>
    </row>
    <row r="30" spans="1:7" s="7" customFormat="1">
      <c r="A30" s="58" t="s">
        <v>33</v>
      </c>
      <c r="B30" s="59"/>
      <c r="C30" s="59"/>
      <c r="D30" s="60">
        <v>514039.1</v>
      </c>
      <c r="E30" s="60"/>
      <c r="F30" s="61"/>
      <c r="G30" s="61"/>
    </row>
    <row r="31" spans="1:7" s="7" customFormat="1">
      <c r="A31" s="58" t="s">
        <v>34</v>
      </c>
      <c r="B31" s="59"/>
      <c r="C31" s="59"/>
      <c r="D31" s="60">
        <v>393921</v>
      </c>
      <c r="E31" s="60"/>
      <c r="F31" s="61"/>
      <c r="G31" s="61"/>
    </row>
    <row r="32" spans="1:7" s="7" customFormat="1" ht="30">
      <c r="A32" s="33" t="s">
        <v>35</v>
      </c>
      <c r="B32" s="34"/>
      <c r="C32" s="35"/>
      <c r="D32" s="61">
        <f>D30-D31</f>
        <v>120118.09999999998</v>
      </c>
      <c r="E32" s="62"/>
      <c r="F32" s="62"/>
      <c r="G32" s="62"/>
    </row>
    <row r="33" spans="1:7" ht="15.75" thickBot="1">
      <c r="A33" s="63" t="s">
        <v>36</v>
      </c>
      <c r="B33" s="64"/>
      <c r="C33" s="65"/>
      <c r="D33" s="66">
        <f>D31-G28+D29</f>
        <v>118996.64200000005</v>
      </c>
      <c r="E33" s="66"/>
      <c r="F33" s="67"/>
      <c r="G33" s="67"/>
    </row>
    <row r="34" spans="1:7" ht="33" customHeight="1">
      <c r="A34" s="52" t="s">
        <v>43</v>
      </c>
      <c r="B34" s="52"/>
      <c r="C34" s="52"/>
      <c r="D34" s="52"/>
      <c r="E34" s="52"/>
      <c r="F34" s="52"/>
      <c r="G34" s="52"/>
    </row>
    <row r="49" spans="1:3">
      <c r="A49" s="30" t="s">
        <v>28</v>
      </c>
      <c r="B49" s="30"/>
      <c r="C49" s="30">
        <v>53878.8</v>
      </c>
    </row>
    <row r="50" spans="1:3">
      <c r="A50" s="30" t="s">
        <v>29</v>
      </c>
      <c r="B50" s="30"/>
      <c r="C50" s="30">
        <v>421827.36</v>
      </c>
    </row>
    <row r="51" spans="1:3">
      <c r="A51" s="30" t="s">
        <v>30</v>
      </c>
      <c r="B51" s="30"/>
      <c r="C51" s="31">
        <v>390342.34</v>
      </c>
    </row>
    <row r="52" spans="1:3">
      <c r="A52" s="30" t="s">
        <v>31</v>
      </c>
      <c r="B52" s="30"/>
      <c r="C52" s="31">
        <f>SUM(C49+C50-C51)</f>
        <v>85363.819999999949</v>
      </c>
    </row>
  </sheetData>
  <mergeCells count="27">
    <mergeCell ref="A1:G1"/>
    <mergeCell ref="A6:G6"/>
    <mergeCell ref="A8:G8"/>
    <mergeCell ref="A9:G9"/>
    <mergeCell ref="A17:B17"/>
    <mergeCell ref="A7:E7"/>
    <mergeCell ref="A10:G10"/>
    <mergeCell ref="A11:G11"/>
    <mergeCell ref="A13:B13"/>
    <mergeCell ref="A14:G14"/>
    <mergeCell ref="A15:B15"/>
    <mergeCell ref="A16:B16"/>
    <mergeCell ref="A34:G34"/>
    <mergeCell ref="A29:C29"/>
    <mergeCell ref="D29:G29"/>
    <mergeCell ref="A30:C30"/>
    <mergeCell ref="D30:G30"/>
    <mergeCell ref="A31:C31"/>
    <mergeCell ref="D31:G31"/>
    <mergeCell ref="D32:G32"/>
    <mergeCell ref="A33:C33"/>
    <mergeCell ref="D33:G33"/>
    <mergeCell ref="A18:B18"/>
    <mergeCell ref="A21:C21"/>
    <mergeCell ref="A22:B22"/>
    <mergeCell ref="A23:G23"/>
    <mergeCell ref="B24:C26"/>
  </mergeCells>
  <pageMargins left="0.70866141732283472" right="0.12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2022-04-06T22:26:51Z</dcterms:modified>
</cp:coreProperties>
</file>