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н.19 др. 1" sheetId="13" r:id="rId1"/>
  </sheets>
  <calcPr calcId="145621"/>
</workbook>
</file>

<file path=xl/calcChain.xml><?xml version="1.0" encoding="utf-8"?>
<calcChain xmlns="http://schemas.openxmlformats.org/spreadsheetml/2006/main">
  <c r="G24" i="13"/>
  <c r="F24" s="1"/>
  <c r="F16"/>
  <c r="F17"/>
  <c r="F22"/>
  <c r="F23"/>
  <c r="F21"/>
  <c r="F19"/>
  <c r="F12"/>
  <c r="G15"/>
  <c r="F15" s="1"/>
  <c r="G14"/>
  <c r="F14" s="1"/>
  <c r="G13"/>
  <c r="F13" s="1"/>
  <c r="G18" l="1"/>
  <c r="G25" s="1"/>
  <c r="D30" l="1"/>
  <c r="F25"/>
  <c r="C55" l="1"/>
  <c r="E24" l="1"/>
  <c r="E17"/>
  <c r="E16"/>
  <c r="E18"/>
  <c r="E25" l="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<sst xmlns="http://schemas.openxmlformats.org/spreadsheetml/2006/main" count="56" uniqueCount="42">
  <si>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</si>
  <si>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</si>
  <si>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</si>
  <si>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</si>
  <si>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</si>
  <si>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</si>
  <si>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</si>
  <si>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</si>
  <si>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</si>
  <si>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</si>
  <si>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</si>
  <si>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</si>
  <si>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</si>
  <si>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</si>
  <si>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</si>
  <si>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</si>
  <si>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</si>
  <si>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</si>
  <si>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</si>
  <si>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</si>
  <si>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</si>
  <si>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</si>
  <si>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</si>
  <si>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>Дератизация</t>
  </si>
  <si>
    <t>Содержание ОИ вода</t>
  </si>
  <si>
    <t>Содержание ОИ эл.эн</t>
  </si>
  <si>
    <t>на 01.01.2020</t>
  </si>
  <si>
    <t xml:space="preserve">начислено </t>
  </si>
  <si>
    <t>оплачено</t>
  </si>
  <si>
    <t>на 01.01.2021</t>
  </si>
  <si>
    <t>г. Корсаков                                                                                                                       «___»________20___г.</t>
  </si>
  <si>
    <t>Собственник помещений именуемый в дальнейшем «Заказчик», в лице Наташевой Елены Михайловны - председателя Совета дома, собственник жилого помещения № 22, находящигося в данном могоквартирного дома на основании решения общего собрания от 01.09.2019 г. №1 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</si>
  <si>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Стоимость выполненной работы  за единицу</t>
  </si>
  <si>
    <t>Сметная стоимость выполненной работы  за единицу</t>
  </si>
  <si>
    <t xml:space="preserve">Приемки оказанных услуг и выполненных работ по содержанию и текущему ремонту общего имущества в многоквартирном доме № 19/1, ул. Нагорная, S общ. 1120,4 м2 </t>
  </si>
  <si>
    <t>Остаток по отчету за 2020 год, с учетом предыдущих лет</t>
  </si>
  <si>
    <t>Итого за 2021 г.</t>
  </si>
  <si>
    <t>Начислено за 2021 год</t>
  </si>
  <si>
    <t>Оплачено за 2021 год с учетом провайдеров</t>
  </si>
  <si>
    <t>Остаток по отчету за 2021 год, с учетом предыдущих лет</t>
  </si>
  <si>
    <t>Задолженность населения с учетом предыдущих лет</t>
  </si>
  <si>
    <t>Работы (услуги) выполнены (оказаны) полностью,  в установленные сроки, надлежащего качества на сумму 786069,96 (семьсот восемьдесят шесть тысяч шестьдесят девять рублей девяносто шесть копеек)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</si>
</sst>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Fill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9" xfId="0" applyFont="1" applyBorder="1"/>
    <xf numFmtId="2" fontId="1" fillId="0" borderId="9" xfId="0" applyNumberFormat="1" applyFont="1" applyBorder="1"/>
    <xf numFmtId="0" fontId="1" fillId="0" borderId="15" xfId="0" applyFont="1" applyBorder="1"/>
    <xf numFmtId="0" fontId="1" fillId="0" borderId="16" xfId="0" applyFont="1" applyBorder="1"/>
    <xf numFmtId="2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18" xfId="0" applyFont="1" applyBorder="1"/>
    <xf numFmtId="0" fontId="1" fillId="0" borderId="19" xfId="0" applyFont="1" applyBorder="1"/>
    <xf numFmtId="2" fontId="1" fillId="0" borderId="19" xfId="0" applyNumberFormat="1" applyFont="1" applyFill="1" applyBorder="1"/>
    <xf numFmtId="0" fontId="1" fillId="0" borderId="20" xfId="0" applyFont="1" applyFill="1" applyBorder="1"/>
    <xf numFmtId="0" fontId="1" fillId="0" borderId="11" xfId="0" applyFont="1" applyBorder="1"/>
    <xf numFmtId="2" fontId="2" fillId="0" borderId="21" xfId="0" applyNumberFormat="1" applyFont="1" applyBorder="1"/>
    <xf numFmtId="2" fontId="2" fillId="0" borderId="24" xfId="0" applyNumberFormat="1" applyFont="1" applyBorder="1"/>
    <xf numFmtId="2" fontId="1" fillId="0" borderId="12" xfId="0" applyNumberFormat="1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2" fontId="2" fillId="0" borderId="25" xfId="0" applyNumberFormat="1" applyFont="1" applyBorder="1"/>
    <xf numFmtId="2" fontId="2" fillId="0" borderId="1" xfId="0" applyNumberFormat="1" applyFont="1" applyBorder="1"/>
    <xf numFmtId="2" fontId="1" fillId="0" borderId="4" xfId="0" applyNumberFormat="1" applyFont="1" applyBorder="1"/>
    <xf numFmtId="0" fontId="1" fillId="0" borderId="9" xfId="0" applyFont="1" applyBorder="1" applyAlignment="1">
      <alignment horizontal="left" wrapText="1"/>
    </xf>
    <xf numFmtId="2" fontId="2" fillId="0" borderId="26" xfId="0" applyNumberFormat="1" applyFont="1" applyBorder="1"/>
    <xf numFmtId="2" fontId="1" fillId="0" borderId="6" xfId="0" applyNumberFormat="1" applyFont="1" applyBorder="1"/>
    <xf numFmtId="0" fontId="1" fillId="0" borderId="0" xfId="0" applyFont="1" applyBorder="1"/>
    <xf numFmtId="0" fontId="1" fillId="0" borderId="3" xfId="0" applyFont="1" applyBorder="1"/>
    <xf numFmtId="2" fontId="2" fillId="0" borderId="14" xfId="0" applyNumberFormat="1" applyFont="1" applyBorder="1"/>
    <xf numFmtId="2" fontId="2" fillId="0" borderId="13" xfId="0" applyNumberFormat="1" applyFont="1" applyBorder="1"/>
    <xf numFmtId="0" fontId="0" fillId="0" borderId="0" xfId="0" applyFont="1"/>
    <xf numFmtId="0" fontId="1" fillId="0" borderId="3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" xfId="0" applyFont="1" applyBorder="1"/>
    <xf numFmtId="2" fontId="0" fillId="0" borderId="1" xfId="0" applyNumberFormat="1" applyFont="1" applyBorder="1"/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0" fontId="1" fillId="0" borderId="0" xfId="0" applyFont="1" applyAlignment="1">
      <alignment horizontal="left" vertic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4" fontId="2" fillId="0" borderId="19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0" borderId="3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 vertical="top" wrapText="1"/>
    </xf>
    <xf numFmtId="4" fontId="2" fillId="0" borderId="29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31" xfId="0" applyNumberFormat="1" applyFont="1" applyBorder="1" applyAlignment="1">
      <alignment horizontal="center"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4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5"/>
  <sheetViews>
    <sheetView tabSelected="1" topLeftCell="A25" workbookViewId="0">
      <selection activeCell="H16" sqref="H16"/>
    </sheetView>
  </sheetViews>
  <sheetFormatPr defaultRowHeight="15"/>
  <cols>
    <col min="1" max="1" width="49" style="1" customWidth="1"/>
    <col min="2" max="2" width="0.140625" style="1" customWidth="1"/>
    <col min="3" max="3" width="17.28515625" style="1" customWidth="1"/>
    <col min="4" max="4" width="10.7109375" style="1" customWidth="1"/>
    <col min="5" max="5" width="22.42578125" style="1" customWidth="1"/>
    <col min="6" max="6" width="16.140625" style="1" customWidth="1"/>
    <col min="7" max="7" width="22.28515625" style="1" customWidth="1"/>
    <col min="8" max="8" width="9.140625" style="1"/>
    <col min="9" max="9" width="17" style="1" customWidth="1"/>
    <col min="10" max="16384" width="9.140625" style="1"/>
  </cols>
  <sheetData>
    <row r="1" spans="1:9">
      <c r="A1" s="84" t="s">
        <v>0</v>
      </c>
      <c r="B1" s="84"/>
      <c r="C1" s="84"/>
      <c r="D1" s="84"/>
      <c r="E1" s="84"/>
      <c r="F1" s="84"/>
      <c r="G1" s="85"/>
    </row>
    <row r="3" spans="1:9">
      <c r="A3" s="86" t="s">
        <v>30</v>
      </c>
      <c r="B3" s="86"/>
      <c r="C3" s="86"/>
      <c r="D3" s="86"/>
      <c r="E3" s="86"/>
      <c r="F3" s="86"/>
      <c r="G3" s="85"/>
    </row>
    <row r="4" spans="1:9">
      <c r="A4" s="88"/>
      <c r="B4" s="88"/>
      <c r="C4" s="88"/>
      <c r="D4" s="88"/>
      <c r="E4" s="88"/>
    </row>
    <row r="5" spans="1:9">
      <c r="A5" s="87" t="s">
        <v>21</v>
      </c>
      <c r="B5" s="87"/>
      <c r="C5" s="87"/>
      <c r="D5" s="87"/>
      <c r="E5" s="87"/>
      <c r="F5" s="87"/>
      <c r="G5" s="85"/>
    </row>
    <row r="6" spans="1:9" ht="30" customHeight="1">
      <c r="A6" s="89" t="s">
        <v>34</v>
      </c>
      <c r="B6" s="89"/>
      <c r="C6" s="89"/>
      <c r="D6" s="89"/>
      <c r="E6" s="89"/>
      <c r="F6" s="89"/>
      <c r="G6" s="89"/>
    </row>
    <row r="7" spans="1:9" ht="81.75" customHeight="1">
      <c r="A7" s="83" t="s">
        <v>31</v>
      </c>
      <c r="B7" s="83"/>
      <c r="C7" s="83"/>
      <c r="D7" s="83"/>
      <c r="E7" s="83"/>
      <c r="F7" s="83"/>
      <c r="G7" s="83"/>
    </row>
    <row r="8" spans="1:9" ht="54" customHeight="1">
      <c r="A8" s="77" t="s">
        <v>20</v>
      </c>
      <c r="B8" s="77"/>
      <c r="C8" s="77"/>
      <c r="D8" s="77"/>
      <c r="E8" s="77"/>
      <c r="F8" s="77"/>
      <c r="G8" s="77"/>
    </row>
    <row r="10" spans="1:9" ht="75">
      <c r="A10" s="78" t="s">
        <v>1</v>
      </c>
      <c r="B10" s="79"/>
      <c r="C10" s="4" t="s">
        <v>2</v>
      </c>
      <c r="D10" s="4" t="s">
        <v>3</v>
      </c>
      <c r="E10" s="4" t="s">
        <v>32</v>
      </c>
      <c r="F10" s="4" t="s">
        <v>33</v>
      </c>
      <c r="G10" s="4" t="s">
        <v>19</v>
      </c>
    </row>
    <row r="11" spans="1:9">
      <c r="A11" s="80" t="s">
        <v>4</v>
      </c>
      <c r="B11" s="81"/>
      <c r="C11" s="81"/>
      <c r="D11" s="81"/>
      <c r="E11" s="81"/>
      <c r="F11" s="81"/>
      <c r="G11" s="82"/>
    </row>
    <row r="12" spans="1:9">
      <c r="A12" s="65" t="s">
        <v>5</v>
      </c>
      <c r="B12" s="66"/>
      <c r="C12" s="6" t="s">
        <v>6</v>
      </c>
      <c r="D12" s="6" t="s">
        <v>7</v>
      </c>
      <c r="E12" s="7">
        <v>4.84</v>
      </c>
      <c r="F12" s="7">
        <f>G12/1120.4/12</f>
        <v>5.2440966024039026</v>
      </c>
      <c r="G12" s="41">
        <v>70505.83</v>
      </c>
    </row>
    <row r="13" spans="1:9">
      <c r="A13" s="65" t="s">
        <v>8</v>
      </c>
      <c r="B13" s="66"/>
      <c r="C13" s="6" t="s">
        <v>9</v>
      </c>
      <c r="D13" s="6" t="s">
        <v>7</v>
      </c>
      <c r="E13" s="7">
        <v>4.58</v>
      </c>
      <c r="F13" s="7">
        <f t="shared" ref="F13:F17" si="0">G13/1120.4/12</f>
        <v>4.58</v>
      </c>
      <c r="G13" s="7">
        <f>1120.4*E13*12</f>
        <v>61577.184000000008</v>
      </c>
    </row>
    <row r="14" spans="1:9">
      <c r="A14" s="65" t="s">
        <v>23</v>
      </c>
      <c r="B14" s="66"/>
      <c r="C14" s="6" t="s">
        <v>10</v>
      </c>
      <c r="D14" s="6" t="s">
        <v>7</v>
      </c>
      <c r="E14" s="7">
        <v>0.1</v>
      </c>
      <c r="F14" s="7">
        <f t="shared" si="0"/>
        <v>0.10000000000000002</v>
      </c>
      <c r="G14" s="7">
        <f>1120.4*E14*12</f>
        <v>1344.4800000000002</v>
      </c>
      <c r="H14" s="2"/>
      <c r="I14" s="2"/>
    </row>
    <row r="15" spans="1:9" ht="15.75" thickBot="1">
      <c r="A15" s="67" t="s">
        <v>11</v>
      </c>
      <c r="B15" s="68"/>
      <c r="C15" s="8" t="s">
        <v>9</v>
      </c>
      <c r="D15" s="8" t="s">
        <v>7</v>
      </c>
      <c r="E15" s="9">
        <v>9.3000000000000007</v>
      </c>
      <c r="F15" s="7">
        <f t="shared" si="0"/>
        <v>9.3000000000000007</v>
      </c>
      <c r="G15" s="9">
        <f>1120.4*E15*12</f>
        <v>125036.64000000001</v>
      </c>
      <c r="H15" s="2"/>
      <c r="I15" s="3"/>
    </row>
    <row r="16" spans="1:9">
      <c r="A16" s="10" t="s">
        <v>24</v>
      </c>
      <c r="B16" s="11"/>
      <c r="C16" s="11"/>
      <c r="D16" s="11" t="s">
        <v>7</v>
      </c>
      <c r="E16" s="12">
        <f>G16/12/1122.6</f>
        <v>0.36429790961458519</v>
      </c>
      <c r="F16" s="7">
        <f t="shared" si="0"/>
        <v>0.36501323931929069</v>
      </c>
      <c r="G16" s="13">
        <v>4907.53</v>
      </c>
      <c r="H16" s="3"/>
      <c r="I16" s="2"/>
    </row>
    <row r="17" spans="1:10" ht="15.75" thickBot="1">
      <c r="A17" s="14" t="s">
        <v>25</v>
      </c>
      <c r="B17" s="15"/>
      <c r="C17" s="15"/>
      <c r="D17" s="15" t="s">
        <v>7</v>
      </c>
      <c r="E17" s="16">
        <f>G17/12/1122.6</f>
        <v>1.5476030346220084</v>
      </c>
      <c r="F17" s="7">
        <f t="shared" si="0"/>
        <v>1.5506418838510054</v>
      </c>
      <c r="G17" s="17">
        <v>20848.07</v>
      </c>
      <c r="H17" s="2"/>
      <c r="I17" s="2"/>
    </row>
    <row r="18" spans="1:10" ht="15.75" thickBot="1">
      <c r="A18" s="69" t="s">
        <v>12</v>
      </c>
      <c r="B18" s="70"/>
      <c r="C18" s="71"/>
      <c r="D18" s="18" t="s">
        <v>7</v>
      </c>
      <c r="E18" s="19">
        <f>SUM(E12:E17)</f>
        <v>20.731900944236592</v>
      </c>
      <c r="F18" s="20"/>
      <c r="G18" s="21">
        <f>SUM(G12:G17)</f>
        <v>284219.73400000005</v>
      </c>
      <c r="H18" s="2"/>
      <c r="I18" s="2"/>
    </row>
    <row r="19" spans="1:10" ht="60.75" thickBot="1">
      <c r="A19" s="72" t="s">
        <v>13</v>
      </c>
      <c r="B19" s="73"/>
      <c r="C19" s="22" t="s">
        <v>14</v>
      </c>
      <c r="D19" s="23" t="s">
        <v>7</v>
      </c>
      <c r="E19" s="24">
        <v>4.09</v>
      </c>
      <c r="F19" s="25">
        <f>G19/1120.4/12</f>
        <v>31.184621563727237</v>
      </c>
      <c r="G19" s="40">
        <v>419271</v>
      </c>
      <c r="H19" s="2"/>
      <c r="I19" s="2"/>
    </row>
    <row r="20" spans="1:10" ht="15.75" thickBot="1">
      <c r="A20" s="51" t="s">
        <v>22</v>
      </c>
      <c r="B20" s="52"/>
      <c r="C20" s="52"/>
      <c r="D20" s="52"/>
      <c r="E20" s="52"/>
      <c r="F20" s="52"/>
      <c r="G20" s="53"/>
    </row>
    <row r="21" spans="1:10" ht="15.75" thickBot="1">
      <c r="A21" s="6" t="s">
        <v>15</v>
      </c>
      <c r="B21" s="54" t="s">
        <v>14</v>
      </c>
      <c r="C21" s="55"/>
      <c r="D21" s="23" t="s">
        <v>7</v>
      </c>
      <c r="E21" s="20">
        <v>3.3</v>
      </c>
      <c r="F21" s="25">
        <f>G21/1120.4/12</f>
        <v>2.4277214982744257</v>
      </c>
      <c r="G21" s="40">
        <v>32640.23</v>
      </c>
    </row>
    <row r="22" spans="1:10" ht="15.75" thickBot="1">
      <c r="A22" s="6" t="s">
        <v>16</v>
      </c>
      <c r="B22" s="56"/>
      <c r="C22" s="57"/>
      <c r="D22" s="23" t="s">
        <v>7</v>
      </c>
      <c r="E22" s="20">
        <v>2.78</v>
      </c>
      <c r="F22" s="25">
        <f t="shared" ref="F22:F25" si="1">G22/1120.4/12</f>
        <v>0.87468761156729735</v>
      </c>
      <c r="G22" s="26">
        <v>11760</v>
      </c>
    </row>
    <row r="23" spans="1:10">
      <c r="A23" s="6" t="s">
        <v>17</v>
      </c>
      <c r="B23" s="56"/>
      <c r="C23" s="57"/>
      <c r="D23" s="23" t="s">
        <v>7</v>
      </c>
      <c r="E23" s="20">
        <v>2.5099999999999998</v>
      </c>
      <c r="F23" s="25">
        <f t="shared" si="1"/>
        <v>2.8396852314649528</v>
      </c>
      <c r="G23" s="26">
        <v>38179</v>
      </c>
    </row>
    <row r="24" spans="1:10" ht="30.75" thickBot="1">
      <c r="A24" s="27" t="s">
        <v>18</v>
      </c>
      <c r="B24" s="8"/>
      <c r="C24" s="8"/>
      <c r="D24" s="23" t="s">
        <v>7</v>
      </c>
      <c r="E24" s="28">
        <f>SUM(E21:E23)</f>
        <v>8.59</v>
      </c>
      <c r="F24" s="25">
        <f t="shared" si="1"/>
        <v>6.1420943413066746</v>
      </c>
      <c r="G24" s="29">
        <f>SUM(G21:G23)</f>
        <v>82579.23</v>
      </c>
    </row>
    <row r="25" spans="1:10" ht="15.75" thickBot="1">
      <c r="A25" s="6" t="s">
        <v>36</v>
      </c>
      <c r="B25" s="30"/>
      <c r="C25" s="6"/>
      <c r="D25" s="31" t="s">
        <v>7</v>
      </c>
      <c r="E25" s="32">
        <f>E18+E19+E24</f>
        <v>33.411900944236592</v>
      </c>
      <c r="F25" s="25">
        <f t="shared" si="1"/>
        <v>58.466467630608115</v>
      </c>
      <c r="G25" s="33">
        <f>G18+G19+G24</f>
        <v>786069.96400000004</v>
      </c>
    </row>
    <row r="26" spans="1:10" s="34" customFormat="1" ht="15" customHeight="1">
      <c r="A26" s="74" t="s">
        <v>35</v>
      </c>
      <c r="B26" s="75"/>
      <c r="C26" s="76"/>
      <c r="D26" s="58">
        <v>23001.23</v>
      </c>
      <c r="E26" s="59"/>
      <c r="F26" s="60"/>
      <c r="G26" s="5"/>
      <c r="H26" s="5"/>
      <c r="I26" s="5"/>
      <c r="J26" s="5"/>
    </row>
    <row r="27" spans="1:10" s="34" customFormat="1" ht="15" customHeight="1">
      <c r="A27" s="61" t="s">
        <v>37</v>
      </c>
      <c r="B27" s="62"/>
      <c r="C27" s="62"/>
      <c r="D27" s="63">
        <v>529102.63</v>
      </c>
      <c r="E27" s="63"/>
      <c r="F27" s="64"/>
      <c r="G27" s="5"/>
      <c r="H27" s="5"/>
      <c r="I27" s="5"/>
      <c r="J27" s="5"/>
    </row>
    <row r="28" spans="1:10" s="34" customFormat="1" ht="15" customHeight="1">
      <c r="A28" s="61" t="s">
        <v>38</v>
      </c>
      <c r="B28" s="62"/>
      <c r="C28" s="62"/>
      <c r="D28" s="63">
        <v>448814.8</v>
      </c>
      <c r="E28" s="63"/>
      <c r="F28" s="64"/>
      <c r="G28" s="5"/>
      <c r="H28" s="5"/>
      <c r="I28" s="5"/>
      <c r="J28" s="5"/>
    </row>
    <row r="29" spans="1:10" s="34" customFormat="1" ht="15" customHeight="1">
      <c r="A29" s="35" t="s">
        <v>40</v>
      </c>
      <c r="B29" s="36"/>
      <c r="C29" s="37"/>
      <c r="D29" s="48">
        <v>80287.83</v>
      </c>
      <c r="E29" s="49"/>
      <c r="F29" s="50"/>
      <c r="G29" s="5"/>
      <c r="H29" s="5"/>
      <c r="I29" s="5"/>
      <c r="J29" s="5"/>
    </row>
    <row r="30" spans="1:10" s="34" customFormat="1" ht="16.149999999999999" customHeight="1" thickBot="1">
      <c r="A30" s="43" t="s">
        <v>39</v>
      </c>
      <c r="B30" s="44"/>
      <c r="C30" s="45"/>
      <c r="D30" s="46">
        <f>D28-G25+D26</f>
        <v>-314253.93400000007</v>
      </c>
      <c r="E30" s="46"/>
      <c r="F30" s="47"/>
      <c r="G30" s="1"/>
      <c r="H30" s="1"/>
      <c r="I30" s="1"/>
      <c r="J30" s="1"/>
    </row>
    <row r="32" spans="1:10" ht="33.75" customHeight="1">
      <c r="A32" s="42" t="s">
        <v>41</v>
      </c>
      <c r="B32" s="42"/>
      <c r="C32" s="42"/>
      <c r="D32" s="42"/>
      <c r="E32" s="42"/>
      <c r="F32" s="42"/>
      <c r="G32" s="42"/>
    </row>
    <row r="52" spans="1:3">
      <c r="A52" s="38" t="s">
        <v>26</v>
      </c>
      <c r="B52" s="38"/>
      <c r="C52" s="38">
        <v>49673</v>
      </c>
    </row>
    <row r="53" spans="1:3">
      <c r="A53" s="38" t="s">
        <v>27</v>
      </c>
      <c r="B53" s="38"/>
      <c r="C53" s="38">
        <v>438796.44</v>
      </c>
    </row>
    <row r="54" spans="1:3">
      <c r="A54" s="38" t="s">
        <v>28</v>
      </c>
      <c r="B54" s="38"/>
      <c r="C54" s="39">
        <v>431124.61</v>
      </c>
    </row>
    <row r="55" spans="1:3">
      <c r="A55" s="38" t="s">
        <v>29</v>
      </c>
      <c r="B55" s="38"/>
      <c r="C55" s="39">
        <f>SUM(C52+C53-C54)</f>
        <v>57344.830000000016</v>
      </c>
    </row>
  </sheetData>
  <mergeCells count="27">
    <mergeCell ref="A7:G7"/>
    <mergeCell ref="A1:G1"/>
    <mergeCell ref="A3:G3"/>
    <mergeCell ref="A5:G5"/>
    <mergeCell ref="A4:E4"/>
    <mergeCell ref="A6:G6"/>
    <mergeCell ref="A8:G8"/>
    <mergeCell ref="A10:B10"/>
    <mergeCell ref="A11:G11"/>
    <mergeCell ref="A12:B12"/>
    <mergeCell ref="A13:B13"/>
    <mergeCell ref="A14:B14"/>
    <mergeCell ref="A15:B15"/>
    <mergeCell ref="A18:C18"/>
    <mergeCell ref="A19:B19"/>
    <mergeCell ref="A26:C26"/>
    <mergeCell ref="A32:G32"/>
    <mergeCell ref="A30:C30"/>
    <mergeCell ref="D30:F30"/>
    <mergeCell ref="D29:F29"/>
    <mergeCell ref="A20:G20"/>
    <mergeCell ref="B21:C23"/>
    <mergeCell ref="D26:F26"/>
    <mergeCell ref="A27:C27"/>
    <mergeCell ref="D27:F27"/>
    <mergeCell ref="A28:C28"/>
    <mergeCell ref="D28:F28"/>
  </mergeCells>
  <pageMargins left="0.17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н.19 др.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2022-03-21T03:55:36Z</cp:lastPrinted>
  <dcterms:created xsi:type="dcterms:W3CDTF">2018-03-27T23:18:09Z</dcterms:created>
  <dcterms:modified xsi:type="dcterms:W3CDTF">2022-04-06T22:28:46Z</dcterms:modified>
</cp:coreProperties>
</file>