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н.21 др. 1" sheetId="15" r:id="rId1"/>
  </sheets>
  <calcPr calcId="145621"/>
</workbook>
</file>

<file path=xl/calcChain.xml><?xml version="1.0" encoding="utf-8"?>
<calcChain xmlns="http://schemas.openxmlformats.org/spreadsheetml/2006/main">
  <c r="H28" i="15"/>
  <c r="G28"/>
  <c r="G27"/>
  <c r="F28"/>
  <c r="F27"/>
  <c r="G24"/>
  <c r="G25"/>
  <c r="G26" l="1"/>
  <c r="G19"/>
  <c r="F19"/>
  <c r="F21" s="1"/>
  <c r="E20"/>
  <c r="E19"/>
  <c r="G22"/>
  <c r="H16"/>
  <c r="G16" s="1"/>
  <c r="H17"/>
  <c r="G17" s="1"/>
  <c r="H18"/>
  <c r="G18" s="1"/>
  <c r="H15"/>
  <c r="G15" s="1"/>
  <c r="D32"/>
  <c r="G21" l="1"/>
  <c r="H21"/>
  <c r="H27"/>
  <c r="E27"/>
  <c r="E21"/>
  <c r="E28" l="1"/>
  <c r="D33" l="1"/>
</calcChain>
</file>

<file path=xl/sharedStrings.xml><?xml version="1.0" encoding="utf-8"?>
<sst xmlns="http://schemas.openxmlformats.org/spreadsheetml/2006/main" count="55" uniqueCount="41">
  <si>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</si>
  <si>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</si>
  <si>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</si>
  <si>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</si>
  <si>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</si>
  <si>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</si>
  <si>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</si>
  <si>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</si>
  <si>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</si>
  <si>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</si>
  <si>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</si>
  <si>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</si>
  <si>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</si>
  <si>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</si>
  <si>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</si>
  <si>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</si>
  <si>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</si>
  <si>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</si>
  <si>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</si>
  <si>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</si>
  <si>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</si>
  <si>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</si>
  <si>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 Текущее обслуживание и ремонт внутридомовых сетей и устройств</t>
  </si>
  <si>
    <t>Дератизация</t>
  </si>
  <si>
    <t>Содержание ОИ вода</t>
  </si>
  <si>
    <t>Содержание ОИ эл.эн</t>
  </si>
  <si>
    <t xml:space="preserve">Приемки оказанных услуг и выполненных работ по содержанию и текущему ремонту общего имущества в многоквартирном доме № 21/1, ул. Нагорная, S общ. 1029,9 м2 </t>
  </si>
  <si>
    <t>г. Корсаков ООО «Корсаков Плюс»                                                                                                                        «___»________20___г.</t>
  </si>
  <si>
    <t>Собственник помещений именуемый в дальнейшем «Заказчик», в лице _____________________________________ ___________________________________________________________________________________с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</si>
  <si>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</si>
  <si>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</si>
  <si>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</si>
  <si>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</si>
  <si>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</si>
  <si>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>сметная стоимость выполненной работы (оказанной услуги) за единицу</t>
  </si>
  <si>
    <t xml:space="preserve"> стоимость выполненной работы (оказанной услуги) за единицу период с 01.01.2021 по 31.03.2021 г.</t>
  </si>
  <si>
    <t xml:space="preserve"> стоимость выполненной работы (оказанной услуги) за единицу период с 01.04.2021 по 31.12.2021 г.</t>
  </si>
  <si>
    <t>Итого за период  2021 г.</t>
  </si>
  <si>
    <t>Утверждаю _____________Е.В. Яшунина</t>
  </si>
  <si>
    <t>Генеральный директор ООО "Корсаков Плюс"</t>
  </si>
  <si>
    <t>2.   Всего за период с 01.01.2021 г. по 31.12.2021 г. выполнено работ на общую сумму 620979,42 (шестьсот двадцать девять тысяч девятьсот семьдесят девять руб. 42 коп.)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</si>
</sst>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2" fontId="2" fillId="0" borderId="1" xfId="0" applyNumberFormat="1" applyFont="1" applyBorder="1"/>
    <xf numFmtId="0" fontId="1" fillId="0" borderId="0" xfId="0" applyFont="1"/>
    <xf numFmtId="0" fontId="2" fillId="0" borderId="0" xfId="0" applyFont="1"/>
    <xf numFmtId="0" fontId="2" fillId="0" borderId="9" xfId="0" applyFont="1" applyBorder="1"/>
    <xf numFmtId="0" fontId="2" fillId="0" borderId="9" xfId="0" applyFont="1" applyBorder="1" applyAlignment="1">
      <alignment horizontal="left" wrapText="1"/>
    </xf>
    <xf numFmtId="2" fontId="3" fillId="0" borderId="13" xfId="0" applyNumberFormat="1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5" xfId="0" applyFont="1" applyBorder="1"/>
    <xf numFmtId="0" fontId="2" fillId="0" borderId="18" xfId="0" applyFont="1" applyBorder="1"/>
    <xf numFmtId="2" fontId="4" fillId="0" borderId="15" xfId="0" applyNumberFormat="1" applyFont="1" applyBorder="1"/>
    <xf numFmtId="0" fontId="4" fillId="0" borderId="16" xfId="0" applyFont="1" applyBorder="1"/>
    <xf numFmtId="0" fontId="4" fillId="0" borderId="19" xfId="0" applyFont="1" applyBorder="1"/>
    <xf numFmtId="2" fontId="4" fillId="0" borderId="10" xfId="0" applyNumberFormat="1" applyFont="1" applyBorder="1"/>
    <xf numFmtId="2" fontId="1" fillId="0" borderId="0" xfId="0" applyNumberFormat="1" applyFont="1"/>
    <xf numFmtId="0" fontId="2" fillId="0" borderId="12" xfId="0" applyFont="1" applyBorder="1"/>
    <xf numFmtId="0" fontId="2" fillId="0" borderId="20" xfId="0" applyFont="1" applyBorder="1"/>
    <xf numFmtId="2" fontId="4" fillId="0" borderId="1" xfId="0" applyNumberFormat="1" applyFont="1" applyBorder="1"/>
    <xf numFmtId="2" fontId="5" fillId="0" borderId="9" xfId="0" applyNumberFormat="1" applyFont="1" applyBorder="1"/>
    <xf numFmtId="2" fontId="4" fillId="0" borderId="9" xfId="0" applyNumberFormat="1" applyFont="1" applyBorder="1"/>
    <xf numFmtId="2" fontId="3" fillId="0" borderId="20" xfId="0" applyNumberFormat="1" applyFont="1" applyBorder="1"/>
    <xf numFmtId="0" fontId="2" fillId="0" borderId="10" xfId="0" applyFont="1" applyBorder="1"/>
    <xf numFmtId="0" fontId="2" fillId="0" borderId="20" xfId="0" applyFont="1" applyBorder="1" applyAlignment="1">
      <alignment vertical="top" wrapText="1"/>
    </xf>
    <xf numFmtId="2" fontId="4" fillId="0" borderId="20" xfId="0" applyNumberFormat="1" applyFont="1" applyBorder="1"/>
    <xf numFmtId="2" fontId="2" fillId="0" borderId="13" xfId="0" applyNumberFormat="1" applyFont="1" applyBorder="1"/>
    <xf numFmtId="0" fontId="2" fillId="0" borderId="0" xfId="0" applyFont="1"/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2" fontId="4" fillId="0" borderId="34" xfId="0" applyNumberFormat="1" applyFont="1" applyBorder="1"/>
    <xf numFmtId="2" fontId="4" fillId="0" borderId="35" xfId="0" applyNumberFormat="1" applyFont="1" applyBorder="1"/>
    <xf numFmtId="0" fontId="2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4" fontId="6" fillId="0" borderId="24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center" vertical="top" wrapText="1"/>
    </xf>
    <xf numFmtId="4" fontId="6" fillId="0" borderId="25" xfId="0" applyNumberFormat="1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6" fillId="0" borderId="27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 wrapText="1"/>
    </xf>
    <xf numFmtId="4" fontId="6" fillId="0" borderId="30" xfId="0" applyNumberFormat="1" applyFont="1" applyBorder="1" applyAlignment="1">
      <alignment horizontal="center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4" fontId="6" fillId="0" borderId="18" xfId="0" applyNumberFormat="1" applyFont="1" applyBorder="1" applyAlignment="1">
      <alignment horizontal="center" vertical="top" wrapText="1"/>
    </xf>
    <xf numFmtId="4" fontId="6" fillId="0" borderId="34" xfId="0" applyNumberFormat="1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64"/>
  <sheetViews>
    <sheetView tabSelected="1" topLeftCell="A25" workbookViewId="0">
      <selection activeCell="G38" sqref="G38"/>
    </sheetView>
  </sheetViews>
  <sheetFormatPr defaultRowHeight="15"/>
  <cols>
    <col min="1" max="1" width="48.85546875" style="1" customWidth="1"/>
    <col min="2" max="2" width="0.28515625" style="1" customWidth="1"/>
    <col min="3" max="3" width="23.28515625" style="1" customWidth="1"/>
    <col min="4" max="4" width="10.7109375" style="1" customWidth="1"/>
    <col min="5" max="5" width="22.42578125" style="1" customWidth="1"/>
    <col min="6" max="7" width="22.42578125" style="6" customWidth="1"/>
    <col min="8" max="8" width="22.28515625" style="1" customWidth="1"/>
    <col min="9" max="9" width="9.140625" style="1"/>
    <col min="10" max="10" width="13.28515625" style="1" customWidth="1"/>
    <col min="11" max="16384" width="9.140625" style="1"/>
  </cols>
  <sheetData>
    <row r="1" spans="1:8" ht="15.75">
      <c r="A1" s="39" t="s">
        <v>0</v>
      </c>
      <c r="B1" s="39"/>
      <c r="C1" s="39"/>
      <c r="D1" s="39"/>
      <c r="E1" s="39"/>
      <c r="F1" s="39"/>
      <c r="G1" s="39"/>
      <c r="H1" s="40"/>
    </row>
    <row r="2" spans="1:8" s="6" customFormat="1" ht="15.75">
      <c r="A2" s="36"/>
      <c r="B2" s="36"/>
      <c r="C2" s="36"/>
      <c r="D2" s="36"/>
      <c r="E2" s="36"/>
      <c r="F2" s="36" t="s">
        <v>38</v>
      </c>
      <c r="G2" s="36"/>
      <c r="H2" s="37"/>
    </row>
    <row r="3" spans="1:8" s="6" customFormat="1" ht="15.75">
      <c r="A3" s="36"/>
      <c r="B3" s="36"/>
      <c r="C3" s="36"/>
      <c r="D3" s="36"/>
      <c r="E3" s="38" t="s">
        <v>39</v>
      </c>
      <c r="F3" s="36"/>
      <c r="G3" s="36"/>
      <c r="H3" s="37"/>
    </row>
    <row r="4" spans="1:8" s="6" customFormat="1" ht="15.75">
      <c r="A4" s="36"/>
      <c r="B4" s="36"/>
      <c r="C4" s="36"/>
      <c r="D4" s="36"/>
      <c r="E4" s="36"/>
      <c r="F4" s="36"/>
      <c r="G4" s="36"/>
      <c r="H4" s="37"/>
    </row>
    <row r="5" spans="1:8" ht="15.75">
      <c r="A5" s="7"/>
      <c r="B5" s="7"/>
      <c r="C5" s="7"/>
      <c r="D5" s="7"/>
      <c r="E5" s="7"/>
      <c r="F5" s="30"/>
      <c r="G5" s="30"/>
      <c r="H5" s="7"/>
    </row>
    <row r="6" spans="1:8" ht="15.75">
      <c r="A6" s="41" t="s">
        <v>27</v>
      </c>
      <c r="B6" s="41"/>
      <c r="C6" s="41"/>
      <c r="D6" s="41"/>
      <c r="E6" s="41"/>
      <c r="F6" s="41"/>
      <c r="G6" s="41"/>
      <c r="H6" s="42"/>
    </row>
    <row r="7" spans="1:8" ht="15.75">
      <c r="A7" s="46"/>
      <c r="B7" s="46"/>
      <c r="C7" s="46"/>
      <c r="D7" s="46"/>
      <c r="E7" s="46"/>
      <c r="F7" s="30"/>
      <c r="G7" s="30"/>
      <c r="H7" s="7"/>
    </row>
    <row r="8" spans="1:8" ht="15.75">
      <c r="A8" s="43" t="s">
        <v>21</v>
      </c>
      <c r="B8" s="43"/>
      <c r="C8" s="43"/>
      <c r="D8" s="43"/>
      <c r="E8" s="43"/>
      <c r="F8" s="43"/>
      <c r="G8" s="43"/>
      <c r="H8" s="42"/>
    </row>
    <row r="9" spans="1:8" ht="45.75" customHeight="1">
      <c r="A9" s="54" t="s">
        <v>26</v>
      </c>
      <c r="B9" s="54"/>
      <c r="C9" s="54"/>
      <c r="D9" s="54"/>
      <c r="E9" s="54"/>
      <c r="F9" s="54"/>
      <c r="G9" s="54"/>
      <c r="H9" s="54"/>
    </row>
    <row r="10" spans="1:8" ht="81.75" customHeight="1">
      <c r="A10" s="47" t="s">
        <v>28</v>
      </c>
      <c r="B10" s="47"/>
      <c r="C10" s="47"/>
      <c r="D10" s="47"/>
      <c r="E10" s="47"/>
      <c r="F10" s="47"/>
      <c r="G10" s="47"/>
      <c r="H10" s="47"/>
    </row>
    <row r="11" spans="1:8" ht="51" customHeight="1">
      <c r="A11" s="48" t="s">
        <v>20</v>
      </c>
      <c r="B11" s="48"/>
      <c r="C11" s="48"/>
      <c r="D11" s="48"/>
      <c r="E11" s="48"/>
      <c r="F11" s="48"/>
      <c r="G11" s="48"/>
      <c r="H11" s="48"/>
    </row>
    <row r="12" spans="1:8" ht="15.75">
      <c r="A12" s="7"/>
      <c r="B12" s="7"/>
      <c r="C12" s="7"/>
      <c r="D12" s="7"/>
      <c r="E12" s="7"/>
      <c r="F12" s="30"/>
      <c r="G12" s="30"/>
      <c r="H12" s="7"/>
    </row>
    <row r="13" spans="1:8" s="2" customFormat="1" ht="94.5">
      <c r="A13" s="49" t="s">
        <v>1</v>
      </c>
      <c r="B13" s="50"/>
      <c r="C13" s="3" t="s">
        <v>2</v>
      </c>
      <c r="D13" s="3" t="s">
        <v>3</v>
      </c>
      <c r="E13" s="3" t="s">
        <v>35</v>
      </c>
      <c r="F13" s="3" t="s">
        <v>36</v>
      </c>
      <c r="G13" s="3" t="s">
        <v>34</v>
      </c>
      <c r="H13" s="3" t="s">
        <v>19</v>
      </c>
    </row>
    <row r="14" spans="1:8" ht="15.75">
      <c r="A14" s="51" t="s">
        <v>4</v>
      </c>
      <c r="B14" s="52"/>
      <c r="C14" s="52"/>
      <c r="D14" s="52"/>
      <c r="E14" s="52"/>
      <c r="F14" s="52"/>
      <c r="G14" s="52"/>
      <c r="H14" s="53"/>
    </row>
    <row r="15" spans="1:8" ht="15.75">
      <c r="A15" s="44" t="s">
        <v>5</v>
      </c>
      <c r="B15" s="45"/>
      <c r="C15" s="4" t="s">
        <v>6</v>
      </c>
      <c r="D15" s="4" t="s">
        <v>7</v>
      </c>
      <c r="E15" s="4">
        <v>2.93</v>
      </c>
      <c r="F15" s="4">
        <v>3.4</v>
      </c>
      <c r="G15" s="5">
        <f>H15/12/1029.9</f>
        <v>3.2825000000000002</v>
      </c>
      <c r="H15" s="5">
        <f>(1029.9*E15*3)+(1029.9*F15*9)</f>
        <v>40567.761000000006</v>
      </c>
    </row>
    <row r="16" spans="1:8" ht="15.75">
      <c r="A16" s="44" t="s">
        <v>8</v>
      </c>
      <c r="B16" s="45"/>
      <c r="C16" s="4" t="s">
        <v>9</v>
      </c>
      <c r="D16" s="4" t="s">
        <v>7</v>
      </c>
      <c r="E16" s="4">
        <v>2.99</v>
      </c>
      <c r="F16" s="4">
        <v>2.85</v>
      </c>
      <c r="G16" s="5">
        <f t="shared" ref="G16:G18" si="0">H16/12/1029.9</f>
        <v>2.8850000000000002</v>
      </c>
      <c r="H16" s="5">
        <f t="shared" ref="H16:H18" si="1">(1029.9*E16*3)+(1029.9*F16*9)</f>
        <v>35655.138000000006</v>
      </c>
    </row>
    <row r="17" spans="1:10" ht="15.75">
      <c r="A17" s="44" t="s">
        <v>23</v>
      </c>
      <c r="B17" s="45"/>
      <c r="C17" s="4" t="s">
        <v>10</v>
      </c>
      <c r="D17" s="4" t="s">
        <v>7</v>
      </c>
      <c r="E17" s="5">
        <v>0.1</v>
      </c>
      <c r="F17" s="5">
        <v>0.1</v>
      </c>
      <c r="G17" s="5">
        <f t="shared" si="0"/>
        <v>0.1</v>
      </c>
      <c r="H17" s="5">
        <f t="shared" si="1"/>
        <v>1235.8800000000001</v>
      </c>
    </row>
    <row r="18" spans="1:10" ht="16.5" thickBot="1">
      <c r="A18" s="75" t="s">
        <v>11</v>
      </c>
      <c r="B18" s="76"/>
      <c r="C18" s="8" t="s">
        <v>9</v>
      </c>
      <c r="D18" s="8" t="s">
        <v>7</v>
      </c>
      <c r="E18" s="8">
        <v>10.99</v>
      </c>
      <c r="F18" s="8">
        <v>10.09</v>
      </c>
      <c r="G18" s="5">
        <f t="shared" si="0"/>
        <v>10.315000000000001</v>
      </c>
      <c r="H18" s="5">
        <f t="shared" si="1"/>
        <v>127481.02200000001</v>
      </c>
      <c r="J18" s="19"/>
    </row>
    <row r="19" spans="1:10" s="6" customFormat="1" ht="16.5" thickBot="1">
      <c r="A19" s="11" t="s">
        <v>24</v>
      </c>
      <c r="B19" s="13"/>
      <c r="C19" s="13"/>
      <c r="D19" s="13" t="s">
        <v>7</v>
      </c>
      <c r="E19" s="15">
        <f>H19/12/1029.9</f>
        <v>0.43969074667443442</v>
      </c>
      <c r="F19" s="15">
        <f>H19/12/1029.9</f>
        <v>0.43969074667443442</v>
      </c>
      <c r="G19" s="15">
        <f>H19/12/1029.9</f>
        <v>0.43969074667443442</v>
      </c>
      <c r="H19" s="16">
        <v>5434.05</v>
      </c>
      <c r="I19" s="19"/>
    </row>
    <row r="20" spans="1:10" s="6" customFormat="1" ht="16.5" thickBot="1">
      <c r="A20" s="12" t="s">
        <v>25</v>
      </c>
      <c r="B20" s="14"/>
      <c r="C20" s="14"/>
      <c r="D20" s="14" t="s">
        <v>7</v>
      </c>
      <c r="E20" s="15">
        <f>H20/12/1029.9</f>
        <v>1.7664150241123733</v>
      </c>
      <c r="F20" s="34">
        <v>1.77</v>
      </c>
      <c r="G20" s="34">
        <v>1.77</v>
      </c>
      <c r="H20" s="17">
        <v>21830.77</v>
      </c>
    </row>
    <row r="21" spans="1:10" ht="16.5" thickBot="1">
      <c r="A21" s="77" t="s">
        <v>12</v>
      </c>
      <c r="B21" s="78"/>
      <c r="C21" s="79"/>
      <c r="D21" s="26" t="s">
        <v>7</v>
      </c>
      <c r="E21" s="18">
        <f>SUM(E15:E20)</f>
        <v>19.216105770786804</v>
      </c>
      <c r="F21" s="18">
        <f>SUM(F15:F20)</f>
        <v>18.64969074667443</v>
      </c>
      <c r="G21" s="18">
        <f>SUM(G15:G20)</f>
        <v>18.792190746674436</v>
      </c>
      <c r="H21" s="18">
        <f>SUM(H15:H20)</f>
        <v>232204.62100000001</v>
      </c>
    </row>
    <row r="22" spans="1:10" ht="63.75" customHeight="1" thickBot="1">
      <c r="A22" s="80" t="s">
        <v>13</v>
      </c>
      <c r="B22" s="81"/>
      <c r="C22" s="27" t="s">
        <v>14</v>
      </c>
      <c r="D22" s="21" t="s">
        <v>7</v>
      </c>
      <c r="E22" s="28">
        <v>5.94</v>
      </c>
      <c r="F22" s="35">
        <v>2.93</v>
      </c>
      <c r="G22" s="35">
        <f>H22/12/1029.9</f>
        <v>24.441531540278987</v>
      </c>
      <c r="H22" s="29">
        <v>302068</v>
      </c>
    </row>
    <row r="23" spans="1:10" ht="15.75">
      <c r="A23" s="82" t="s">
        <v>22</v>
      </c>
      <c r="B23" s="82"/>
      <c r="C23" s="82"/>
      <c r="D23" s="82"/>
      <c r="E23" s="82"/>
      <c r="F23" s="82"/>
      <c r="G23" s="82"/>
      <c r="H23" s="82"/>
    </row>
    <row r="24" spans="1:10" ht="15.75">
      <c r="A24" s="4" t="s">
        <v>15</v>
      </c>
      <c r="B24" s="83" t="s">
        <v>14</v>
      </c>
      <c r="C24" s="83"/>
      <c r="D24" s="4" t="s">
        <v>7</v>
      </c>
      <c r="E24" s="22">
        <v>0.9</v>
      </c>
      <c r="F24" s="22">
        <v>2.3199999999999998</v>
      </c>
      <c r="G24" s="22">
        <f>H24/12/1029.9</f>
        <v>0.1602097290999126</v>
      </c>
      <c r="H24" s="5">
        <v>1980</v>
      </c>
    </row>
    <row r="25" spans="1:10" ht="15.75">
      <c r="A25" s="4" t="s">
        <v>16</v>
      </c>
      <c r="B25" s="83"/>
      <c r="C25" s="83"/>
      <c r="D25" s="4" t="s">
        <v>7</v>
      </c>
      <c r="E25" s="22">
        <v>3.31</v>
      </c>
      <c r="F25" s="22">
        <v>2.69</v>
      </c>
      <c r="G25" s="22">
        <f>H25/12/1029.9</f>
        <v>0.96828171019840092</v>
      </c>
      <c r="H25" s="5">
        <v>11966.8</v>
      </c>
    </row>
    <row r="26" spans="1:10" ht="33.75" customHeight="1">
      <c r="A26" s="4" t="s">
        <v>17</v>
      </c>
      <c r="B26" s="83"/>
      <c r="C26" s="83"/>
      <c r="D26" s="4" t="s">
        <v>7</v>
      </c>
      <c r="E26" s="22">
        <v>2.72</v>
      </c>
      <c r="F26" s="22">
        <v>2.62</v>
      </c>
      <c r="G26" s="22">
        <f>H26/12/1029.9</f>
        <v>5.8873029743988079</v>
      </c>
      <c r="H26" s="5">
        <v>72760</v>
      </c>
    </row>
    <row r="27" spans="1:10" ht="32.25" thickBot="1">
      <c r="A27" s="9" t="s">
        <v>18</v>
      </c>
      <c r="B27" s="8"/>
      <c r="C27" s="8"/>
      <c r="D27" s="8" t="s">
        <v>7</v>
      </c>
      <c r="E27" s="23">
        <f>SUM(E24:E26)</f>
        <v>6.93</v>
      </c>
      <c r="F27" s="23">
        <f>SUM(F24:F26)</f>
        <v>7.63</v>
      </c>
      <c r="G27" s="23">
        <f>SUM(G24:G26)</f>
        <v>7.0157944136971215</v>
      </c>
      <c r="H27" s="24">
        <f>SUM(H24:H26)</f>
        <v>86706.8</v>
      </c>
    </row>
    <row r="28" spans="1:10" ht="16.5" thickBot="1">
      <c r="A28" s="20" t="s">
        <v>37</v>
      </c>
      <c r="B28" s="21"/>
      <c r="C28" s="21"/>
      <c r="D28" s="21" t="s">
        <v>7</v>
      </c>
      <c r="E28" s="25">
        <f>E21+E22+E27</f>
        <v>32.086105770786801</v>
      </c>
      <c r="F28" s="25">
        <f>F21+F22+F27</f>
        <v>29.209690746674429</v>
      </c>
      <c r="G28" s="25">
        <f>G21+G22+G27</f>
        <v>50.249516700650545</v>
      </c>
      <c r="H28" s="10">
        <f>H21+H22+H27</f>
        <v>620979.42100000009</v>
      </c>
    </row>
    <row r="29" spans="1:10" s="6" customFormat="1">
      <c r="A29" s="56" t="s">
        <v>29</v>
      </c>
      <c r="B29" s="57"/>
      <c r="C29" s="58"/>
      <c r="D29" s="59">
        <v>73270.73</v>
      </c>
      <c r="E29" s="60"/>
      <c r="F29" s="60"/>
      <c r="G29" s="60"/>
      <c r="H29" s="60"/>
      <c r="I29" s="60"/>
      <c r="J29" s="61"/>
    </row>
    <row r="30" spans="1:10" s="6" customFormat="1">
      <c r="A30" s="62" t="s">
        <v>30</v>
      </c>
      <c r="B30" s="63"/>
      <c r="C30" s="63"/>
      <c r="D30" s="64">
        <v>486300.22</v>
      </c>
      <c r="E30" s="64"/>
      <c r="F30" s="65"/>
      <c r="G30" s="65"/>
      <c r="H30" s="65"/>
      <c r="I30" s="65"/>
      <c r="J30" s="66"/>
    </row>
    <row r="31" spans="1:10" s="6" customFormat="1">
      <c r="A31" s="62" t="s">
        <v>31</v>
      </c>
      <c r="B31" s="63"/>
      <c r="C31" s="63"/>
      <c r="D31" s="64">
        <v>336600.36</v>
      </c>
      <c r="E31" s="64"/>
      <c r="F31" s="65"/>
      <c r="G31" s="65"/>
      <c r="H31" s="65"/>
      <c r="I31" s="65"/>
      <c r="J31" s="66"/>
    </row>
    <row r="32" spans="1:10" s="6" customFormat="1" ht="30">
      <c r="A32" s="31" t="s">
        <v>32</v>
      </c>
      <c r="B32" s="32"/>
      <c r="C32" s="33"/>
      <c r="D32" s="65">
        <f>D30-D31</f>
        <v>149699.85999999999</v>
      </c>
      <c r="E32" s="67"/>
      <c r="F32" s="67"/>
      <c r="G32" s="67"/>
      <c r="H32" s="67"/>
      <c r="I32" s="67"/>
      <c r="J32" s="68"/>
    </row>
    <row r="33" spans="1:10" s="6" customFormat="1" ht="15.75" thickBot="1">
      <c r="A33" s="69" t="s">
        <v>33</v>
      </c>
      <c r="B33" s="70"/>
      <c r="C33" s="71"/>
      <c r="D33" s="72">
        <f>D31-H28+D29</f>
        <v>-211108.33100000012</v>
      </c>
      <c r="E33" s="72"/>
      <c r="F33" s="73"/>
      <c r="G33" s="73"/>
      <c r="H33" s="73"/>
      <c r="I33" s="73"/>
      <c r="J33" s="74"/>
    </row>
    <row r="34" spans="1:10" ht="15.75">
      <c r="A34" s="7"/>
      <c r="B34" s="7"/>
      <c r="C34" s="7"/>
      <c r="D34" s="7"/>
      <c r="E34" s="7"/>
      <c r="F34" s="30"/>
      <c r="G34" s="30"/>
      <c r="H34" s="7"/>
    </row>
    <row r="35" spans="1:10" ht="33" customHeight="1">
      <c r="A35" s="55" t="s">
        <v>40</v>
      </c>
      <c r="B35" s="55"/>
      <c r="C35" s="55"/>
      <c r="D35" s="55"/>
      <c r="E35" s="55"/>
      <c r="F35" s="55"/>
      <c r="G35" s="55"/>
      <c r="H35" s="55"/>
    </row>
    <row r="36" spans="1:10" ht="24" customHeight="1">
      <c r="G36" s="1"/>
    </row>
    <row r="37" spans="1:10" ht="25.5" customHeight="1">
      <c r="G37" s="1"/>
    </row>
    <row r="38" spans="1:10" ht="24.75" customHeight="1">
      <c r="G38" s="1"/>
    </row>
    <row r="39" spans="1:10">
      <c r="G39" s="1"/>
    </row>
    <row r="40" spans="1:10" ht="15.75" customHeight="1">
      <c r="G40" s="1"/>
    </row>
    <row r="41" spans="1:10">
      <c r="G41" s="1"/>
    </row>
    <row r="42" spans="1:10">
      <c r="G42" s="1"/>
    </row>
    <row r="43" spans="1:10">
      <c r="G43" s="1"/>
    </row>
    <row r="44" spans="1:10">
      <c r="G44" s="1"/>
    </row>
    <row r="45" spans="1:10">
      <c r="G45" s="1"/>
    </row>
    <row r="46" spans="1:10">
      <c r="G46" s="1"/>
    </row>
    <row r="47" spans="1:10">
      <c r="G47" s="1"/>
    </row>
    <row r="48" spans="1:10">
      <c r="G48" s="1"/>
    </row>
    <row r="49" spans="7:7">
      <c r="G49" s="1"/>
    </row>
    <row r="50" spans="7:7">
      <c r="G50" s="1"/>
    </row>
    <row r="51" spans="7:7">
      <c r="G51" s="1"/>
    </row>
    <row r="52" spans="7:7">
      <c r="G52" s="1"/>
    </row>
    <row r="53" spans="7:7">
      <c r="G53" s="1"/>
    </row>
    <row r="54" spans="7:7">
      <c r="G54" s="1"/>
    </row>
    <row r="55" spans="7:7">
      <c r="G55" s="1"/>
    </row>
    <row r="56" spans="7:7">
      <c r="G56" s="1"/>
    </row>
    <row r="57" spans="7:7">
      <c r="G57" s="1"/>
    </row>
    <row r="58" spans="7:7">
      <c r="G58" s="1"/>
    </row>
    <row r="59" spans="7:7">
      <c r="G59" s="1"/>
    </row>
    <row r="60" spans="7:7">
      <c r="G60" s="1"/>
    </row>
    <row r="61" spans="7:7">
      <c r="G61" s="1"/>
    </row>
    <row r="62" spans="7:7">
      <c r="G62" s="1"/>
    </row>
    <row r="63" spans="7:7">
      <c r="G63" s="1"/>
    </row>
    <row r="64" spans="7:7">
      <c r="G64" s="1"/>
    </row>
  </sheetData>
  <mergeCells count="27">
    <mergeCell ref="A18:B18"/>
    <mergeCell ref="A21:C21"/>
    <mergeCell ref="A22:B22"/>
    <mergeCell ref="A23:H23"/>
    <mergeCell ref="B24:C26"/>
    <mergeCell ref="A35:H35"/>
    <mergeCell ref="A29:C29"/>
    <mergeCell ref="D29:J29"/>
    <mergeCell ref="A30:C30"/>
    <mergeCell ref="D30:J30"/>
    <mergeCell ref="A31:C31"/>
    <mergeCell ref="D31:J31"/>
    <mergeCell ref="D32:J32"/>
    <mergeCell ref="A33:C33"/>
    <mergeCell ref="D33:J33"/>
    <mergeCell ref="A1:H1"/>
    <mergeCell ref="A6:H6"/>
    <mergeCell ref="A8:H8"/>
    <mergeCell ref="A17:B17"/>
    <mergeCell ref="A7:E7"/>
    <mergeCell ref="A10:H10"/>
    <mergeCell ref="A11:H11"/>
    <mergeCell ref="A13:B13"/>
    <mergeCell ref="A14:H14"/>
    <mergeCell ref="A15:B15"/>
    <mergeCell ref="A16:B16"/>
    <mergeCell ref="A9:H9"/>
  </mergeCells>
  <pageMargins left="0.70866141732283472" right="0.2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н.21 др.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2022-04-06T22:29:23Z</dcterms:modified>
</cp:coreProperties>
</file>