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н. 15" sheetId="8" r:id="rId1"/>
  </sheets>
  <calcPr calcId="145621"/>
</workbook>
</file>

<file path=xl/calcChain.xml><?xml version="1.0" encoding="utf-8"?>
<calcChain xmlns="http://schemas.openxmlformats.org/spreadsheetml/2006/main">
  <c r="F27" i="8"/>
  <c r="F26"/>
  <c r="F25" l="1"/>
  <c r="F24"/>
  <c r="F23"/>
  <c r="F21"/>
  <c r="F18"/>
  <c r="F19"/>
  <c r="E26" l="1"/>
  <c r="D31"/>
  <c r="C51" l="1"/>
  <c r="E19"/>
  <c r="E18"/>
  <c r="G17" l="1"/>
  <c r="F17" s="1"/>
  <c r="G16"/>
  <c r="F16" s="1"/>
  <c r="G15"/>
  <c r="F15" s="1"/>
  <c r="G14"/>
  <c r="F14" s="1"/>
  <c r="G26"/>
  <c r="E20"/>
  <c r="E27" s="1"/>
  <c r="F20" l="1"/>
  <c r="G20"/>
  <c r="G27" s="1"/>
  <c r="D32" s="1"/>
</calcChain>
</file>

<file path=xl/sharedStrings.xml><?xml version="1.0" encoding="utf-8"?>
<sst xmlns="http://schemas.openxmlformats.org/spreadsheetml/2006/main" count="58" uniqueCount="44">
  <si>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</si>
  <si>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</si>
  <si>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</si>
  <si>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</si>
  <si>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</si>
  <si>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</si>
  <si>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</si>
  <si>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</si>
  <si>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</si>
  <si>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</si>
  <si>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</si>
  <si>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</si>
  <si>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</si>
  <si>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</si>
  <si>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</si>
  <si>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</si>
  <si>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</si>
  <si>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</si>
  <si>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</si>
  <si>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</si>
  <si>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</si>
  <si>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</si>
  <si>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 xml:space="preserve">Приемки оказанных услуг и выполненных работ по содержанию и текущему ремонту общего имущества в многоквартирном доме № 15, ул. Нагорная, S общ. 1137,9 м2 </t>
  </si>
  <si>
    <t>Дератизация</t>
  </si>
  <si>
    <t>Содержание ОИ вода</t>
  </si>
  <si>
    <t>Содержание ОИ эл.эн</t>
  </si>
  <si>
    <t xml:space="preserve">4 раза в год </t>
  </si>
  <si>
    <t>Собственник помещений именуемый в дальнейшем «Заказчик», в лице Сиротина Ирина Николаевна - председателя совета дома, являющего собственником кв. №19, находящейся в данном многоквартирном доме, действующего на основании Протокола №1 от 01.03.2018г,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</si>
  <si>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на 01.01.2020</t>
  </si>
  <si>
    <t xml:space="preserve">начислено </t>
  </si>
  <si>
    <t>оплачено</t>
  </si>
  <si>
    <t>на 01.01.2021</t>
  </si>
  <si>
    <t>Остаток по отчету за 2020 год, с учетом предыдущих лет</t>
  </si>
  <si>
    <t>Начислено за 2021 год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</si>
  <si>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</si>
  <si>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</si>
  <si>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Оплачено за 2021 год 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</si>
  <si>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</si>
  <si>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</si>
  <si>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Итого за 2021 г.</t>
  </si>
  <si>
    <t>Утверждаю_______Е.В. Яшунина</t>
  </si>
  <si>
    <t>Генеральный директор ООО "Корсаков Плюс"</t>
  </si>
  <si>
    <t>2.   Всего за период с 01.01.2021 г. по 31.12.2021 г. выполнено работ на общую сумму 670725,71рублей (шестьсот семьдесят тысяч семьсот двадцать пять руб. 71коп.)</t>
  </si>
  <si>
    <t xml:space="preserve">                                                                                                                                                                                                  «___»________20___г.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</si>
</sst>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0" fillId="0" borderId="0" xfId="0"/>
    <xf numFmtId="0" fontId="1" fillId="0" borderId="9" xfId="0" applyFont="1" applyBorder="1"/>
    <xf numFmtId="0" fontId="1" fillId="0" borderId="9" xfId="0" applyFont="1" applyBorder="1" applyAlignment="1">
      <alignment horizontal="left" wrapText="1"/>
    </xf>
    <xf numFmtId="2" fontId="1" fillId="0" borderId="4" xfId="0" applyNumberFormat="1" applyFont="1" applyBorder="1"/>
    <xf numFmtId="2" fontId="1" fillId="0" borderId="10" xfId="0" applyNumberFormat="1" applyFont="1" applyBorder="1"/>
    <xf numFmtId="2" fontId="1" fillId="0" borderId="9" xfId="0" applyNumberFormat="1" applyFont="1" applyBorder="1"/>
    <xf numFmtId="2" fontId="2" fillId="0" borderId="14" xfId="0" applyNumberFormat="1" applyFont="1" applyBorder="1"/>
    <xf numFmtId="0" fontId="1" fillId="0" borderId="10" xfId="0" applyFont="1" applyBorder="1"/>
    <xf numFmtId="2" fontId="2" fillId="0" borderId="10" xfId="0" applyNumberFormat="1" applyFont="1" applyBorder="1"/>
    <xf numFmtId="2" fontId="1" fillId="0" borderId="13" xfId="0" applyNumberFormat="1" applyFont="1" applyBorder="1"/>
    <xf numFmtId="0" fontId="1" fillId="0" borderId="16" xfId="0" applyFont="1" applyBorder="1"/>
    <xf numFmtId="2" fontId="1" fillId="0" borderId="17" xfId="0" applyNumberFormat="1" applyFont="1" applyBorder="1"/>
    <xf numFmtId="0" fontId="1" fillId="0" borderId="19" xfId="0" applyFont="1" applyBorder="1"/>
    <xf numFmtId="2" fontId="1" fillId="0" borderId="20" xfId="0" applyNumberFormat="1" applyFont="1" applyBorder="1"/>
    <xf numFmtId="0" fontId="1" fillId="0" borderId="21" xfId="0" applyFont="1" applyBorder="1"/>
    <xf numFmtId="0" fontId="1" fillId="0" borderId="12" xfId="0" applyFont="1" applyBorder="1"/>
    <xf numFmtId="0" fontId="1" fillId="0" borderId="17" xfId="0" applyFont="1" applyBorder="1"/>
    <xf numFmtId="0" fontId="1" fillId="0" borderId="20" xfId="0" applyFont="1" applyBorder="1"/>
    <xf numFmtId="0" fontId="1" fillId="0" borderId="0" xfId="0" applyFont="1"/>
    <xf numFmtId="0" fontId="1" fillId="0" borderId="2" xfId="0" applyFont="1" applyBorder="1"/>
    <xf numFmtId="0" fontId="1" fillId="0" borderId="6" xfId="0" applyFont="1" applyBorder="1"/>
    <xf numFmtId="2" fontId="1" fillId="0" borderId="4" xfId="0" applyNumberFormat="1" applyFont="1" applyFill="1" applyBorder="1"/>
    <xf numFmtId="0" fontId="0" fillId="0" borderId="1" xfId="0" applyBorder="1"/>
    <xf numFmtId="2" fontId="0" fillId="0" borderId="1" xfId="0" applyNumberFormat="1" applyBorder="1"/>
    <xf numFmtId="2" fontId="2" fillId="0" borderId="9" xfId="0" applyNumberFormat="1" applyFont="1" applyBorder="1"/>
    <xf numFmtId="0" fontId="1" fillId="0" borderId="15" xfId="0" applyFont="1" applyBorder="1"/>
    <xf numFmtId="0" fontId="1" fillId="0" borderId="22" xfId="0" applyFont="1" applyBorder="1"/>
    <xf numFmtId="0" fontId="1" fillId="0" borderId="23" xfId="0" applyFont="1" applyBorder="1"/>
    <xf numFmtId="2" fontId="1" fillId="0" borderId="18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13" xfId="0" applyNumberFormat="1" applyFont="1" applyBorder="1"/>
    <xf numFmtId="2" fontId="2" fillId="0" borderId="6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" fillId="0" borderId="9" xfId="0" applyNumberFormat="1" applyFont="1" applyBorder="1"/>
    <xf numFmtId="164" fontId="1" fillId="0" borderId="1" xfId="0" applyNumberFormat="1" applyFont="1" applyBorder="1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4" fontId="4" fillId="0" borderId="27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4" fontId="4" fillId="0" borderId="20" xfId="0" applyNumberFormat="1" applyFont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1"/>
  <sheetViews>
    <sheetView tabSelected="1" topLeftCell="A23" workbookViewId="0">
      <selection activeCell="A10" sqref="A10:G10"/>
    </sheetView>
  </sheetViews>
  <sheetFormatPr defaultRowHeight="15"/>
  <cols>
    <col min="1" max="1" width="48.85546875" customWidth="1"/>
    <col min="2" max="2" width="0.28515625" customWidth="1"/>
    <col min="3" max="3" width="23.28515625" customWidth="1"/>
    <col min="4" max="4" width="12.5703125" customWidth="1"/>
    <col min="5" max="5" width="22.42578125" customWidth="1"/>
    <col min="6" max="6" width="22.42578125" style="6" customWidth="1"/>
    <col min="7" max="7" width="22.28515625" customWidth="1"/>
    <col min="8" max="8" width="9.5703125" bestFit="1" customWidth="1"/>
  </cols>
  <sheetData>
    <row r="1" spans="1:7" ht="15.75">
      <c r="A1" s="48" t="s">
        <v>0</v>
      </c>
      <c r="B1" s="48"/>
      <c r="C1" s="48"/>
      <c r="D1" s="48"/>
      <c r="E1" s="48"/>
      <c r="F1" s="48"/>
      <c r="G1" s="49"/>
    </row>
    <row r="2" spans="1:7" s="6" customFormat="1" ht="15.75">
      <c r="A2" s="42"/>
      <c r="B2" s="42"/>
      <c r="C2" s="42"/>
      <c r="D2" s="42"/>
      <c r="E2" s="42"/>
      <c r="F2" s="42" t="s">
        <v>40</v>
      </c>
      <c r="G2" s="43"/>
    </row>
    <row r="3" spans="1:7" s="6" customFormat="1" ht="15.75">
      <c r="A3" s="42"/>
      <c r="B3" s="42"/>
      <c r="C3" s="42"/>
      <c r="D3" s="42"/>
      <c r="E3" s="42"/>
      <c r="F3" s="42" t="s">
        <v>41</v>
      </c>
      <c r="G3" s="43"/>
    </row>
    <row r="4" spans="1:7" ht="15.75">
      <c r="A4" s="24"/>
      <c r="B4" s="24"/>
      <c r="C4" s="24"/>
      <c r="D4" s="24"/>
      <c r="E4" s="24"/>
      <c r="F4" s="35"/>
      <c r="G4" s="24"/>
    </row>
    <row r="5" spans="1:7" ht="15.75">
      <c r="A5" s="50" t="s">
        <v>43</v>
      </c>
      <c r="B5" s="50"/>
      <c r="C5" s="50"/>
      <c r="D5" s="50"/>
      <c r="E5" s="50"/>
      <c r="F5" s="50"/>
      <c r="G5" s="51"/>
    </row>
    <row r="6" spans="1:7" ht="15.75">
      <c r="A6" s="46"/>
      <c r="B6" s="46"/>
      <c r="C6" s="46"/>
      <c r="D6" s="46"/>
      <c r="E6" s="46"/>
      <c r="F6" s="35"/>
      <c r="G6" s="24"/>
    </row>
    <row r="7" spans="1:7" ht="15.75">
      <c r="A7" s="52" t="s">
        <v>21</v>
      </c>
      <c r="B7" s="52"/>
      <c r="C7" s="52"/>
      <c r="D7" s="52"/>
      <c r="E7" s="52"/>
      <c r="F7" s="52"/>
      <c r="G7" s="51"/>
    </row>
    <row r="8" spans="1:7" ht="45.75" customHeight="1">
      <c r="A8" s="47" t="s">
        <v>22</v>
      </c>
      <c r="B8" s="47"/>
      <c r="C8" s="47"/>
      <c r="D8" s="47"/>
      <c r="E8" s="47"/>
      <c r="F8" s="47"/>
      <c r="G8" s="47"/>
    </row>
    <row r="9" spans="1:7" ht="81.75" customHeight="1">
      <c r="A9" s="60" t="s">
        <v>27</v>
      </c>
      <c r="B9" s="60"/>
      <c r="C9" s="60"/>
      <c r="D9" s="60"/>
      <c r="E9" s="60"/>
      <c r="F9" s="60"/>
      <c r="G9" s="60"/>
    </row>
    <row r="10" spans="1:7" ht="51" customHeight="1">
      <c r="A10" s="60" t="s">
        <v>20</v>
      </c>
      <c r="B10" s="60"/>
      <c r="C10" s="60"/>
      <c r="D10" s="60"/>
      <c r="E10" s="60"/>
      <c r="F10" s="60"/>
      <c r="G10" s="60"/>
    </row>
    <row r="11" spans="1:7" ht="15.75">
      <c r="A11" s="24"/>
      <c r="B11" s="24"/>
      <c r="C11" s="24"/>
      <c r="D11" s="24"/>
      <c r="E11" s="24"/>
      <c r="F11" s="35"/>
      <c r="G11" s="24"/>
    </row>
    <row r="12" spans="1:7" s="1" customFormat="1" ht="63">
      <c r="A12" s="61" t="s">
        <v>1</v>
      </c>
      <c r="B12" s="62"/>
      <c r="C12" s="2" t="s">
        <v>2</v>
      </c>
      <c r="D12" s="2" t="s">
        <v>3</v>
      </c>
      <c r="E12" s="2" t="s">
        <v>37</v>
      </c>
      <c r="F12" s="2" t="s">
        <v>38</v>
      </c>
      <c r="G12" s="2" t="s">
        <v>19</v>
      </c>
    </row>
    <row r="13" spans="1:7" ht="15.75">
      <c r="A13" s="63" t="s">
        <v>4</v>
      </c>
      <c r="B13" s="64"/>
      <c r="C13" s="64"/>
      <c r="D13" s="64"/>
      <c r="E13" s="64"/>
      <c r="F13" s="64"/>
      <c r="G13" s="65"/>
    </row>
    <row r="14" spans="1:7" ht="15.75">
      <c r="A14" s="53" t="s">
        <v>5</v>
      </c>
      <c r="B14" s="54"/>
      <c r="C14" s="3" t="s">
        <v>6</v>
      </c>
      <c r="D14" s="3" t="s">
        <v>7</v>
      </c>
      <c r="E14" s="7">
        <v>2.62</v>
      </c>
      <c r="F14" s="7">
        <f>G14/12/1137.9</f>
        <v>2.62</v>
      </c>
      <c r="G14" s="5">
        <f>1137.9*E14*12</f>
        <v>35775.576000000001</v>
      </c>
    </row>
    <row r="15" spans="1:7" ht="15.75">
      <c r="A15" s="53" t="s">
        <v>8</v>
      </c>
      <c r="B15" s="54"/>
      <c r="C15" s="3" t="s">
        <v>9</v>
      </c>
      <c r="D15" s="25" t="s">
        <v>7</v>
      </c>
      <c r="E15" s="5">
        <v>3.64</v>
      </c>
      <c r="F15" s="7">
        <f t="shared" ref="F15:F19" si="0">G15/12/1137.9</f>
        <v>3.6399999999999997</v>
      </c>
      <c r="G15" s="9">
        <f>1137.9*E15*12</f>
        <v>49703.472000000002</v>
      </c>
    </row>
    <row r="16" spans="1:7" ht="15.75">
      <c r="A16" s="53" t="s">
        <v>23</v>
      </c>
      <c r="B16" s="54"/>
      <c r="C16" s="3" t="s">
        <v>26</v>
      </c>
      <c r="D16" s="3" t="s">
        <v>7</v>
      </c>
      <c r="E16" s="13">
        <v>0.39</v>
      </c>
      <c r="F16" s="7">
        <f t="shared" si="0"/>
        <v>0.39000000000000007</v>
      </c>
      <c r="G16" s="5">
        <f>1137.9*E16*12</f>
        <v>5325.3720000000012</v>
      </c>
    </row>
    <row r="17" spans="1:7" ht="16.5" thickBot="1">
      <c r="A17" s="55" t="s">
        <v>10</v>
      </c>
      <c r="B17" s="56"/>
      <c r="C17" s="7" t="s">
        <v>9</v>
      </c>
      <c r="D17" s="7" t="s">
        <v>7</v>
      </c>
      <c r="E17" s="11">
        <v>7</v>
      </c>
      <c r="F17" s="7">
        <f>G17/12/1137.9</f>
        <v>7</v>
      </c>
      <c r="G17" s="11">
        <f>1137.9*E17*12</f>
        <v>95583.6</v>
      </c>
    </row>
    <row r="18" spans="1:7" ht="15.75">
      <c r="A18" s="16" t="s">
        <v>24</v>
      </c>
      <c r="B18" s="22"/>
      <c r="C18" s="22"/>
      <c r="D18" s="22" t="s">
        <v>7</v>
      </c>
      <c r="E18" s="17">
        <f>SUM(G18/1137.9/12)</f>
        <v>0.34048393239007524</v>
      </c>
      <c r="F18" s="44">
        <f t="shared" si="0"/>
        <v>0.34048393239007524</v>
      </c>
      <c r="G18" s="34">
        <v>4649.24</v>
      </c>
    </row>
    <row r="19" spans="1:7" s="6" customFormat="1" ht="16.5" thickBot="1">
      <c r="A19" s="18" t="s">
        <v>25</v>
      </c>
      <c r="B19" s="23"/>
      <c r="C19" s="23"/>
      <c r="D19" s="23" t="s">
        <v>7</v>
      </c>
      <c r="E19" s="19">
        <f>SUM(G19/1137.9/12)</f>
        <v>1.534542431965316</v>
      </c>
      <c r="F19" s="44">
        <f t="shared" si="0"/>
        <v>1.534542431965316</v>
      </c>
      <c r="G19" s="20">
        <v>20953.87</v>
      </c>
    </row>
    <row r="20" spans="1:7" s="6" customFormat="1" ht="15.75">
      <c r="A20" s="57" t="s">
        <v>11</v>
      </c>
      <c r="B20" s="58"/>
      <c r="C20" s="59"/>
      <c r="D20" s="21" t="s">
        <v>7</v>
      </c>
      <c r="E20" s="14">
        <f>SUM(E14:E19)</f>
        <v>15.525026364355391</v>
      </c>
      <c r="F20" s="40">
        <f>SUM(F14:F19)</f>
        <v>15.525026364355391</v>
      </c>
      <c r="G20" s="15">
        <f>SUM(G14:G19)</f>
        <v>211991.13</v>
      </c>
    </row>
    <row r="21" spans="1:7" ht="63">
      <c r="A21" s="66" t="s">
        <v>12</v>
      </c>
      <c r="B21" s="67"/>
      <c r="C21" s="4" t="s">
        <v>13</v>
      </c>
      <c r="D21" s="25" t="s">
        <v>7</v>
      </c>
      <c r="E21" s="10">
        <v>4</v>
      </c>
      <c r="F21" s="45">
        <f>G21/12/1137.9</f>
        <v>27.786346193280014</v>
      </c>
      <c r="G21" s="27">
        <v>379417</v>
      </c>
    </row>
    <row r="22" spans="1:7" ht="49.5" customHeight="1">
      <c r="A22" s="68" t="s">
        <v>14</v>
      </c>
      <c r="B22" s="69"/>
      <c r="C22" s="69"/>
      <c r="D22" s="69"/>
      <c r="E22" s="69"/>
      <c r="F22" s="69"/>
      <c r="G22" s="70"/>
    </row>
    <row r="23" spans="1:7" ht="15.75">
      <c r="A23" s="3" t="s">
        <v>15</v>
      </c>
      <c r="B23" s="71" t="s">
        <v>13</v>
      </c>
      <c r="C23" s="71"/>
      <c r="D23" s="3" t="s">
        <v>7</v>
      </c>
      <c r="E23" s="5">
        <v>1.46</v>
      </c>
      <c r="F23" s="11">
        <f>G23/12/1137.9</f>
        <v>7.1769634121334622E-2</v>
      </c>
      <c r="G23" s="5">
        <v>980</v>
      </c>
    </row>
    <row r="24" spans="1:7" ht="15.75" customHeight="1">
      <c r="A24" s="3" t="s">
        <v>16</v>
      </c>
      <c r="B24" s="71"/>
      <c r="C24" s="71"/>
      <c r="D24" s="3" t="s">
        <v>7</v>
      </c>
      <c r="E24" s="5">
        <v>1.84</v>
      </c>
      <c r="F24" s="11">
        <f>G24/12/1137.9</f>
        <v>0.40847028151272813</v>
      </c>
      <c r="G24" s="5">
        <v>5577.58</v>
      </c>
    </row>
    <row r="25" spans="1:7" ht="15.75">
      <c r="A25" s="3" t="s">
        <v>17</v>
      </c>
      <c r="B25" s="71"/>
      <c r="C25" s="71"/>
      <c r="D25" s="3" t="s">
        <v>7</v>
      </c>
      <c r="E25" s="5">
        <v>2.1</v>
      </c>
      <c r="F25" s="11">
        <f>G25/12/1137.9</f>
        <v>5.3285291619064354</v>
      </c>
      <c r="G25" s="5">
        <v>72760</v>
      </c>
    </row>
    <row r="26" spans="1:7" ht="34.5" customHeight="1" thickBot="1">
      <c r="A26" s="8" t="s">
        <v>18</v>
      </c>
      <c r="B26" s="7"/>
      <c r="C26" s="7"/>
      <c r="D26" s="7" t="s">
        <v>7</v>
      </c>
      <c r="E26" s="30">
        <f>SUM(E23:E25)</f>
        <v>5.4</v>
      </c>
      <c r="F26" s="41">
        <f>SUM(F23:F25)</f>
        <v>5.8087690775404983</v>
      </c>
      <c r="G26" s="26">
        <f>SUM(G23:G25)</f>
        <v>79317.58</v>
      </c>
    </row>
    <row r="27" spans="1:7" ht="16.5" thickBot="1">
      <c r="A27" s="31" t="s">
        <v>39</v>
      </c>
      <c r="B27" s="32"/>
      <c r="C27" s="32"/>
      <c r="D27" s="33" t="s">
        <v>7</v>
      </c>
      <c r="E27" s="12">
        <f>E20+E21+E26</f>
        <v>24.925026364355389</v>
      </c>
      <c r="F27" s="12">
        <f>F20+F21+F26</f>
        <v>49.120141635175905</v>
      </c>
      <c r="G27" s="12">
        <f>G20+G21+G26</f>
        <v>670725.71</v>
      </c>
    </row>
    <row r="28" spans="1:7" s="6" customFormat="1">
      <c r="A28" s="73" t="s">
        <v>32</v>
      </c>
      <c r="B28" s="74"/>
      <c r="C28" s="75"/>
      <c r="D28" s="76">
        <v>120499.34</v>
      </c>
      <c r="E28" s="77"/>
      <c r="F28" s="77"/>
      <c r="G28" s="77"/>
    </row>
    <row r="29" spans="1:7" s="6" customFormat="1">
      <c r="A29" s="78" t="s">
        <v>33</v>
      </c>
      <c r="B29" s="79"/>
      <c r="C29" s="79"/>
      <c r="D29" s="80">
        <v>415515.94</v>
      </c>
      <c r="E29" s="80"/>
      <c r="F29" s="81"/>
      <c r="G29" s="81"/>
    </row>
    <row r="30" spans="1:7" s="6" customFormat="1">
      <c r="A30" s="78" t="s">
        <v>36</v>
      </c>
      <c r="B30" s="79"/>
      <c r="C30" s="79"/>
      <c r="D30" s="80">
        <v>328186.40999999997</v>
      </c>
      <c r="E30" s="80"/>
      <c r="F30" s="81"/>
      <c r="G30" s="81"/>
    </row>
    <row r="31" spans="1:7" s="6" customFormat="1" ht="30">
      <c r="A31" s="37" t="s">
        <v>34</v>
      </c>
      <c r="B31" s="38"/>
      <c r="C31" s="39"/>
      <c r="D31" s="81">
        <f>D29-D30</f>
        <v>87329.530000000028</v>
      </c>
      <c r="E31" s="82"/>
      <c r="F31" s="82"/>
      <c r="G31" s="82"/>
    </row>
    <row r="32" spans="1:7" s="6" customFormat="1" ht="15.75" thickBot="1">
      <c r="A32" s="83" t="s">
        <v>35</v>
      </c>
      <c r="B32" s="84"/>
      <c r="C32" s="85"/>
      <c r="D32" s="86">
        <f>D30-G27+D28</f>
        <v>-222039.96</v>
      </c>
      <c r="E32" s="86"/>
      <c r="F32" s="87"/>
      <c r="G32" s="87"/>
    </row>
    <row r="33" spans="1:7" s="6" customFormat="1" ht="32.25" customHeight="1">
      <c r="A33" s="72" t="s">
        <v>42</v>
      </c>
      <c r="B33" s="72"/>
      <c r="C33" s="72"/>
      <c r="D33" s="72"/>
      <c r="E33" s="72"/>
      <c r="F33" s="72"/>
      <c r="G33" s="72"/>
    </row>
    <row r="34" spans="1:7" s="6" customFormat="1" ht="15.75">
      <c r="A34"/>
      <c r="B34" s="24"/>
      <c r="C34" s="24"/>
      <c r="D34" s="24"/>
      <c r="E34" s="24"/>
      <c r="F34" s="35"/>
      <c r="G34" s="24"/>
    </row>
    <row r="35" spans="1:7" s="6" customFormat="1" ht="15.75" customHeight="1">
      <c r="A35"/>
      <c r="B35"/>
      <c r="C35"/>
      <c r="D35"/>
      <c r="E35"/>
      <c r="F35" s="36"/>
      <c r="G35" s="24"/>
    </row>
    <row r="36" spans="1:7" s="6" customFormat="1" ht="15.75">
      <c r="A36"/>
      <c r="B36"/>
      <c r="C36"/>
      <c r="D36"/>
      <c r="E36"/>
      <c r="F36" s="35"/>
      <c r="G36" s="24"/>
    </row>
    <row r="37" spans="1:7" s="6" customFormat="1" ht="15.75" customHeight="1">
      <c r="A37"/>
      <c r="B37"/>
      <c r="C37"/>
      <c r="D37"/>
      <c r="E37"/>
      <c r="F37" s="36"/>
      <c r="G37" s="24"/>
    </row>
    <row r="39" spans="1:7" ht="34.5" customHeight="1"/>
    <row r="40" spans="1:7" ht="24.75" customHeight="1"/>
    <row r="42" spans="1:7" ht="15.75" customHeight="1"/>
    <row r="44" spans="1:7" ht="15.75" customHeight="1"/>
    <row r="47" spans="1:7">
      <c r="A47" s="28" t="s">
        <v>28</v>
      </c>
    </row>
    <row r="48" spans="1:7">
      <c r="A48" s="28" t="s">
        <v>29</v>
      </c>
      <c r="B48" s="28"/>
      <c r="C48" s="28">
        <v>57411.37</v>
      </c>
    </row>
    <row r="49" spans="1:3">
      <c r="A49" s="28" t="s">
        <v>30</v>
      </c>
      <c r="B49" s="28"/>
      <c r="C49" s="28">
        <v>351201.6</v>
      </c>
    </row>
    <row r="50" spans="1:3" ht="23.25" customHeight="1">
      <c r="A50" s="28" t="s">
        <v>31</v>
      </c>
      <c r="B50" s="28"/>
      <c r="C50" s="29">
        <v>345087.03</v>
      </c>
    </row>
    <row r="51" spans="1:3" ht="21.75" customHeight="1">
      <c r="B51" s="28"/>
      <c r="C51" s="29">
        <f>SUM(C48+C49-C50)</f>
        <v>63525.939999999944</v>
      </c>
    </row>
  </sheetData>
  <mergeCells count="27">
    <mergeCell ref="A21:B21"/>
    <mergeCell ref="A22:G22"/>
    <mergeCell ref="B23:C25"/>
    <mergeCell ref="A33:G33"/>
    <mergeCell ref="A28:C28"/>
    <mergeCell ref="D28:G28"/>
    <mergeCell ref="A29:C29"/>
    <mergeCell ref="D29:G29"/>
    <mergeCell ref="A30:C30"/>
    <mergeCell ref="D30:G30"/>
    <mergeCell ref="D31:G31"/>
    <mergeCell ref="A32:C32"/>
    <mergeCell ref="D32:G32"/>
    <mergeCell ref="A15:B15"/>
    <mergeCell ref="A16:B16"/>
    <mergeCell ref="A17:B17"/>
    <mergeCell ref="A20:C20"/>
    <mergeCell ref="A9:G9"/>
    <mergeCell ref="A10:G10"/>
    <mergeCell ref="A12:B12"/>
    <mergeCell ref="A13:G13"/>
    <mergeCell ref="A14:B14"/>
    <mergeCell ref="A6:E6"/>
    <mergeCell ref="A8:G8"/>
    <mergeCell ref="A1:G1"/>
    <mergeCell ref="A5:G5"/>
    <mergeCell ref="A7:G7"/>
  </mergeCells>
  <pageMargins left="0.70866141732283472" right="0.15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2022-04-06T22:17:33Z</dcterms:modified>
</cp:coreProperties>
</file>