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tabRatio="806"/>
  </bookViews>
  <sheets>
    <sheet name="окр 13А" sheetId="30" r:id="rId1"/>
  </sheets>
  <calcPr calcId="145621" refMode="R1C1"/>
</workbook>
</file>

<file path=xl/calcChain.xml><?xml version="1.0" encoding="utf-8"?>
<calcChain xmlns="http://schemas.openxmlformats.org/spreadsheetml/2006/main">
  <c r="F24" i="30" l="1"/>
  <c r="F23" i="30"/>
  <c r="F22" i="30"/>
  <c r="F20" i="30"/>
  <c r="F18" i="30"/>
  <c r="F17" i="30"/>
  <c r="D30" i="30"/>
  <c r="F25" i="30" l="1"/>
  <c r="E18" i="30"/>
  <c r="E17" i="30"/>
  <c r="G14" i="30" l="1"/>
  <c r="F14" i="30" s="1"/>
  <c r="G15" i="30"/>
  <c r="F15" i="30" s="1"/>
  <c r="G16" i="30"/>
  <c r="F16" i="30" s="1"/>
  <c r="F19" i="30" l="1"/>
  <c r="F26" i="30" s="1"/>
  <c r="E19" i="30"/>
  <c r="G19" i="30" l="1"/>
  <c r="E25" i="30" l="1"/>
  <c r="E26" i="30" s="1"/>
  <c r="G25" i="30"/>
  <c r="G26" i="30" s="1"/>
  <c r="D31" i="30" s="1"/>
</calcChain>
</file>

<file path=xl/sharedStrings.xml><?xml version="1.0" encoding="utf-8"?>
<sst xmlns="http://schemas.openxmlformats.org/spreadsheetml/2006/main" count="50" uniqueCount="37">
  <si>
    <t>Приказ Минстроя России от 26.10.2015г. № 761/пр</t>
  </si>
  <si>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</si>
  <si>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</si>
  <si>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</si>
  <si>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1.      Содержание общего имущества в многоквартирном доме</t>
  </si>
  <si>
    <t>м.кв</t>
  </si>
  <si>
    <t>Уборка придомовой территории</t>
  </si>
  <si>
    <t>5 раз в неделю</t>
  </si>
  <si>
    <t>Управление многоквартирным домам</t>
  </si>
  <si>
    <t>Всего за содержание</t>
  </si>
  <si>
    <t xml:space="preserve">2.Проведение технических осмотров и мелкий ремонт </t>
  </si>
  <si>
    <t>По заявлениям граждан и по результатам обследования</t>
  </si>
  <si>
    <t>3 Текущее обслуживание и ремонт внутридомовых сетей и устройств</t>
  </si>
  <si>
    <t>Электрических сетей и устройств</t>
  </si>
  <si>
    <t>Водоснабжения и водоотведения</t>
  </si>
  <si>
    <t>Центрального отопления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</si>
  <si>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</si>
  <si>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</si>
  <si>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</si>
  <si>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>АКТ</t>
  </si>
  <si>
    <t>Дератизация</t>
  </si>
  <si>
    <t>Содержание ОИ вода</t>
  </si>
  <si>
    <t>Содержание ОИ эл.эн</t>
  </si>
  <si>
    <t xml:space="preserve">4 раза в год </t>
  </si>
  <si>
    <t xml:space="preserve">Приемки оказанных услуг и выполненных работ по содержанию и текущему ремонту общего имущества в многоквартирном доме № 13А, ул. Окружная, с. Раздольное S общ. 658,8 м2 </t>
  </si>
  <si>
    <t>Собственник помещений именуемый в дальнейшем «Заказчик», в лице Пупена Любовь Николаевны председателя совета дома, являющего собственником кв. № 11, находящейся в данном многоквартирном доме, действующего на основании Протокола №1 от 01.06.2018г, с одной стороны, и ООО «Корсаков Плюс», именуемое в дальнейшем «Исполнитель», в лице генерального директора Яшуниной Екатерины Викторовны действующей на основании Устава, с другой стороны, совместно именуемые «Стороны», составили настоящий Акт о нижеследующем:</t>
  </si>
  <si>
    <t>Утверждаю____________Е.В. Яшунина</t>
  </si>
  <si>
    <t>Генеральный директор ООО "Корсаков Плюс"</t>
  </si>
  <si>
    <t>Задолженность населения с учетом предыдущих лет</t>
  </si>
  <si>
    <t>Остаток по отчету за 2021 год, с учетом предыдущих лет</t>
  </si>
  <si>
    <t xml:space="preserve"> стоимость выполненной работы (оказанной услуги) за единицу</t>
  </si>
  <si>
    <t>сметная стоимость выполненной работы (оказанной услуги) за единицу</t>
  </si>
  <si>
    <t xml:space="preserve">                                                                                                                                                                                              «___»________20___г.</t>
  </si>
  <si>
    <t>Итого за 2022 г.</t>
  </si>
  <si>
    <t>Начислено за 2022 год</t>
  </si>
  <si>
    <t xml:space="preserve">Оплачено за 2022 год </t>
  </si>
  <si>
    <t>Остаток по отчету за 2022 год, с учетом предыдущих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</si>
</sst>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2" fontId="1" fillId="0" borderId="1" xfId="0" applyNumberFormat="1" applyFont="1" applyBorder="1"/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1" xfId="0" applyFont="1" applyBorder="1" applyAlignment="1">
      <alignment horizontal="left" wrapText="1"/>
    </xf>
    <xf numFmtId="0" fontId="1" fillId="0" borderId="9" xfId="0" applyFont="1" applyBorder="1"/>
    <xf numFmtId="0" fontId="1" fillId="0" borderId="1" xfId="0" applyFont="1" applyBorder="1" applyAlignment="1">
      <alignment horizontal="center" vertical="top" wrapText="1"/>
    </xf>
    <xf numFmtId="2" fontId="1" fillId="0" borderId="4" xfId="0" applyNumberFormat="1" applyFont="1" applyBorder="1"/>
    <xf numFmtId="2" fontId="1" fillId="0" borderId="9" xfId="0" applyNumberFormat="1" applyFont="1" applyBorder="1"/>
    <xf numFmtId="2" fontId="2" fillId="0" borderId="4" xfId="0" applyNumberFormat="1" applyFont="1" applyBorder="1"/>
    <xf numFmtId="2" fontId="1" fillId="0" borderId="12" xfId="0" applyNumberFormat="1" applyFont="1" applyBorder="1"/>
    <xf numFmtId="0" fontId="1" fillId="0" borderId="14" xfId="0" applyFont="1" applyBorder="1"/>
    <xf numFmtId="2" fontId="1" fillId="0" borderId="15" xfId="0" applyNumberFormat="1" applyFont="1" applyBorder="1"/>
    <xf numFmtId="0" fontId="1" fillId="0" borderId="17" xfId="0" applyFont="1" applyBorder="1"/>
    <xf numFmtId="2" fontId="1" fillId="0" borderId="18" xfId="0" applyNumberFormat="1" applyFont="1" applyBorder="1"/>
    <xf numFmtId="0" fontId="1" fillId="0" borderId="11" xfId="0" applyFont="1" applyBorder="1"/>
    <xf numFmtId="0" fontId="2" fillId="0" borderId="13" xfId="0" applyFont="1" applyBorder="1"/>
    <xf numFmtId="0" fontId="1" fillId="0" borderId="15" xfId="0" applyFont="1" applyBorder="1"/>
    <xf numFmtId="2" fontId="1" fillId="0" borderId="16" xfId="0" applyNumberFormat="1" applyFont="1" applyBorder="1"/>
    <xf numFmtId="0" fontId="1" fillId="0" borderId="18" xfId="0" applyFont="1" applyBorder="1"/>
    <xf numFmtId="2" fontId="1" fillId="0" borderId="19" xfId="0" applyNumberFormat="1" applyFont="1" applyBorder="1"/>
    <xf numFmtId="2" fontId="0" fillId="0" borderId="0" xfId="0" applyNumberFormat="1"/>
    <xf numFmtId="2" fontId="1" fillId="0" borderId="1" xfId="0" applyNumberFormat="1" applyFont="1" applyBorder="1" applyAlignment="1">
      <alignment horizontal="right"/>
    </xf>
    <xf numFmtId="2" fontId="1" fillId="0" borderId="9" xfId="0" applyNumberFormat="1" applyFont="1" applyBorder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2" fontId="2" fillId="0" borderId="0" xfId="0" applyNumberFormat="1" applyFont="1" applyBorder="1"/>
    <xf numFmtId="0" fontId="1" fillId="0" borderId="0" xfId="0" applyFont="1" applyAlignment="1">
      <alignment horizontal="left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2" fontId="2" fillId="0" borderId="29" xfId="0" applyNumberFormat="1" applyFont="1" applyBorder="1"/>
    <xf numFmtId="2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/>
    <xf numFmtId="0" fontId="1" fillId="0" borderId="4" xfId="0" applyFont="1" applyBorder="1"/>
    <xf numFmtId="0" fontId="3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5" xfId="0" applyFont="1" applyBorder="1"/>
    <xf numFmtId="0" fontId="1" fillId="0" borderId="6" xfId="0" applyFont="1" applyBorder="1"/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left" wrapText="1"/>
    </xf>
    <xf numFmtId="0" fontId="3" fillId="0" borderId="26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32"/>
  <sheetViews>
    <sheetView tabSelected="1" topLeftCell="A21" workbookViewId="0">
      <selection activeCell="A34" sqref="A34"/>
    </sheetView>
  </sheetViews>
  <sheetFormatPr defaultRowHeight="15" x14ac:dyDescent="0.25"/>
  <cols>
    <col min="1" max="1" width="44" style="5" customWidth="1"/>
    <col min="2" max="2" width="0.28515625" style="5" hidden="1" customWidth="1"/>
    <col min="3" max="3" width="18.140625" style="5" customWidth="1"/>
    <col min="4" max="4" width="9.7109375" style="5" customWidth="1"/>
    <col min="5" max="5" width="18.85546875" style="5" customWidth="1"/>
    <col min="6" max="6" width="18.140625" style="5" customWidth="1"/>
    <col min="7" max="7" width="19.140625" style="5" customWidth="1"/>
    <col min="8" max="8" width="9.5703125" style="5" bestFit="1" customWidth="1"/>
    <col min="9" max="16384" width="9.140625" style="5"/>
  </cols>
  <sheetData>
    <row r="1" spans="1:8" ht="15.75" x14ac:dyDescent="0.25">
      <c r="A1" s="55" t="s">
        <v>0</v>
      </c>
      <c r="B1" s="55"/>
      <c r="C1" s="55"/>
      <c r="D1" s="55"/>
      <c r="E1" s="55"/>
      <c r="F1" s="55"/>
      <c r="G1" s="56"/>
    </row>
    <row r="2" spans="1:8" ht="15.75" x14ac:dyDescent="0.25">
      <c r="A2" s="31"/>
      <c r="B2" s="31"/>
      <c r="C2" s="31"/>
      <c r="D2" s="31"/>
      <c r="E2" s="31"/>
      <c r="F2" s="31"/>
      <c r="G2" s="29" t="s">
        <v>26</v>
      </c>
    </row>
    <row r="3" spans="1:8" ht="15.75" x14ac:dyDescent="0.25">
      <c r="A3" s="31"/>
      <c r="B3" s="31"/>
      <c r="C3" s="31"/>
      <c r="D3" s="31"/>
      <c r="E3" s="31"/>
      <c r="F3" s="31"/>
      <c r="G3" s="29" t="s">
        <v>27</v>
      </c>
    </row>
    <row r="4" spans="1:8" ht="15.75" x14ac:dyDescent="0.25">
      <c r="A4" s="6"/>
      <c r="B4" s="6"/>
      <c r="C4" s="6"/>
      <c r="D4" s="6"/>
      <c r="E4" s="6"/>
      <c r="F4" s="28"/>
      <c r="G4" s="6"/>
    </row>
    <row r="5" spans="1:8" ht="15.75" x14ac:dyDescent="0.25">
      <c r="A5" s="57" t="s">
        <v>32</v>
      </c>
      <c r="B5" s="57"/>
      <c r="C5" s="57"/>
      <c r="D5" s="57"/>
      <c r="E5" s="57"/>
      <c r="F5" s="57"/>
      <c r="G5" s="58"/>
    </row>
    <row r="6" spans="1:8" ht="15.75" x14ac:dyDescent="0.25">
      <c r="A6" s="63"/>
      <c r="B6" s="63"/>
      <c r="C6" s="63"/>
      <c r="D6" s="63"/>
      <c r="E6" s="63"/>
      <c r="F6" s="28"/>
      <c r="G6" s="6"/>
    </row>
    <row r="7" spans="1:8" ht="15.75" x14ac:dyDescent="0.25">
      <c r="A7" s="59" t="s">
        <v>19</v>
      </c>
      <c r="B7" s="59"/>
      <c r="C7" s="59"/>
      <c r="D7" s="59"/>
      <c r="E7" s="59"/>
      <c r="F7" s="59"/>
      <c r="G7" s="58"/>
    </row>
    <row r="8" spans="1:8" ht="45.75" customHeight="1" x14ac:dyDescent="0.25">
      <c r="A8" s="64" t="s">
        <v>24</v>
      </c>
      <c r="B8" s="64"/>
      <c r="C8" s="64"/>
      <c r="D8" s="64"/>
      <c r="E8" s="64"/>
      <c r="F8" s="64"/>
      <c r="G8" s="64"/>
    </row>
    <row r="9" spans="1:8" ht="83.25" customHeight="1" x14ac:dyDescent="0.25">
      <c r="A9" s="60" t="s">
        <v>25</v>
      </c>
      <c r="B9" s="60"/>
      <c r="C9" s="60"/>
      <c r="D9" s="60"/>
      <c r="E9" s="60"/>
      <c r="F9" s="60"/>
      <c r="G9" s="60"/>
    </row>
    <row r="10" spans="1:8" ht="51" customHeight="1" x14ac:dyDescent="0.25">
      <c r="A10" s="60" t="s">
        <v>18</v>
      </c>
      <c r="B10" s="60"/>
      <c r="C10" s="60"/>
      <c r="D10" s="60"/>
      <c r="E10" s="60"/>
      <c r="F10" s="60"/>
      <c r="G10" s="60"/>
    </row>
    <row r="11" spans="1:8" ht="15.75" x14ac:dyDescent="0.25">
      <c r="A11" s="6"/>
      <c r="B11" s="6"/>
      <c r="C11" s="6"/>
      <c r="D11" s="6"/>
      <c r="E11" s="6"/>
      <c r="F11" s="28"/>
      <c r="G11" s="6"/>
    </row>
    <row r="12" spans="1:8" s="1" customFormat="1" ht="110.25" x14ac:dyDescent="0.25">
      <c r="A12" s="61" t="s">
        <v>1</v>
      </c>
      <c r="B12" s="62"/>
      <c r="C12" s="2" t="s">
        <v>2</v>
      </c>
      <c r="D12" s="2" t="s">
        <v>3</v>
      </c>
      <c r="E12" s="2" t="s">
        <v>30</v>
      </c>
      <c r="F12" s="2" t="s">
        <v>31</v>
      </c>
      <c r="G12" s="2" t="s">
        <v>17</v>
      </c>
    </row>
    <row r="13" spans="1:8" ht="15" customHeight="1" x14ac:dyDescent="0.25">
      <c r="A13" s="37" t="s">
        <v>4</v>
      </c>
      <c r="B13" s="38"/>
      <c r="C13" s="38"/>
      <c r="D13" s="38"/>
      <c r="E13" s="38"/>
      <c r="F13" s="38"/>
      <c r="G13" s="39"/>
    </row>
    <row r="14" spans="1:8" ht="15.75" x14ac:dyDescent="0.25">
      <c r="A14" s="40" t="s">
        <v>6</v>
      </c>
      <c r="B14" s="41"/>
      <c r="C14" s="3" t="s">
        <v>7</v>
      </c>
      <c r="D14" s="3" t="s">
        <v>5</v>
      </c>
      <c r="E14" s="4">
        <v>6.8</v>
      </c>
      <c r="F14" s="4">
        <f>G14/12/658.8</f>
        <v>6.7999999999999989</v>
      </c>
      <c r="G14" s="26">
        <f t="shared" ref="G14:G16" si="0">E14*12*658.8</f>
        <v>53758.079999999994</v>
      </c>
    </row>
    <row r="15" spans="1:8" ht="15.75" x14ac:dyDescent="0.25">
      <c r="A15" s="40" t="s">
        <v>20</v>
      </c>
      <c r="B15" s="41"/>
      <c r="C15" s="3" t="s">
        <v>23</v>
      </c>
      <c r="D15" s="3" t="s">
        <v>5</v>
      </c>
      <c r="E15" s="4">
        <v>0.16</v>
      </c>
      <c r="F15" s="4">
        <f t="shared" ref="F15:F24" si="1">G15/12/658.8</f>
        <v>0.16</v>
      </c>
      <c r="G15" s="26">
        <f t="shared" si="0"/>
        <v>1264.896</v>
      </c>
    </row>
    <row r="16" spans="1:8" ht="16.5" thickBot="1" x14ac:dyDescent="0.3">
      <c r="A16" s="50" t="s">
        <v>8</v>
      </c>
      <c r="B16" s="51"/>
      <c r="C16" s="9" t="s">
        <v>7</v>
      </c>
      <c r="D16" s="9" t="s">
        <v>5</v>
      </c>
      <c r="E16" s="12">
        <v>6.6</v>
      </c>
      <c r="F16" s="4">
        <f t="shared" si="1"/>
        <v>6.5999999999999988</v>
      </c>
      <c r="G16" s="27">
        <f t="shared" si="0"/>
        <v>52176.959999999992</v>
      </c>
      <c r="H16" s="25"/>
    </row>
    <row r="17" spans="1:8" ht="15.75" x14ac:dyDescent="0.25">
      <c r="A17" s="15" t="s">
        <v>21</v>
      </c>
      <c r="B17" s="21"/>
      <c r="C17" s="21"/>
      <c r="D17" s="21" t="s">
        <v>5</v>
      </c>
      <c r="E17" s="16">
        <f>G17/12/658.8</f>
        <v>0.21420132564258251</v>
      </c>
      <c r="F17" s="4">
        <f t="shared" si="1"/>
        <v>0.21420132564258251</v>
      </c>
      <c r="G17" s="22">
        <v>1693.39</v>
      </c>
    </row>
    <row r="18" spans="1:8" ht="16.5" thickBot="1" x14ac:dyDescent="0.3">
      <c r="A18" s="17" t="s">
        <v>22</v>
      </c>
      <c r="B18" s="23"/>
      <c r="C18" s="23"/>
      <c r="D18" s="23" t="s">
        <v>5</v>
      </c>
      <c r="E18" s="18">
        <f>G18/12/658.8</f>
        <v>1.7632538959724753</v>
      </c>
      <c r="F18" s="4">
        <f t="shared" si="1"/>
        <v>1.7632538959724753</v>
      </c>
      <c r="G18" s="24">
        <v>13939.58</v>
      </c>
      <c r="H18" s="25"/>
    </row>
    <row r="19" spans="1:8" ht="16.5" thickBot="1" x14ac:dyDescent="0.3">
      <c r="A19" s="52" t="s">
        <v>9</v>
      </c>
      <c r="B19" s="53"/>
      <c r="C19" s="54"/>
      <c r="D19" s="19" t="s">
        <v>5</v>
      </c>
      <c r="E19" s="20">
        <f>SUM(E14:E16)</f>
        <v>13.559999999999999</v>
      </c>
      <c r="F19" s="30">
        <f>SUM(F14:F18)</f>
        <v>15.537455221615057</v>
      </c>
      <c r="G19" s="14">
        <f>SUM(G14:G16)</f>
        <v>107199.93599999999</v>
      </c>
    </row>
    <row r="20" spans="1:8" ht="65.25" customHeight="1" thickBot="1" x14ac:dyDescent="0.3">
      <c r="A20" s="68" t="s">
        <v>10</v>
      </c>
      <c r="B20" s="69"/>
      <c r="C20" s="10" t="s">
        <v>11</v>
      </c>
      <c r="D20" s="7" t="s">
        <v>5</v>
      </c>
      <c r="E20" s="18">
        <v>4.75</v>
      </c>
      <c r="F20" s="4">
        <f t="shared" si="1"/>
        <v>8.1716757741347905</v>
      </c>
      <c r="G20" s="11">
        <v>64602</v>
      </c>
    </row>
    <row r="21" spans="1:8" ht="15.75" customHeight="1" x14ac:dyDescent="0.25">
      <c r="A21" s="70" t="s">
        <v>12</v>
      </c>
      <c r="B21" s="71"/>
      <c r="C21" s="71"/>
      <c r="D21" s="71"/>
      <c r="E21" s="72"/>
      <c r="F21" s="72"/>
      <c r="G21" s="73"/>
    </row>
    <row r="22" spans="1:8" ht="16.5" thickBot="1" x14ac:dyDescent="0.3">
      <c r="A22" s="3" t="s">
        <v>13</v>
      </c>
      <c r="B22" s="74" t="s">
        <v>11</v>
      </c>
      <c r="C22" s="75"/>
      <c r="D22" s="7" t="s">
        <v>5</v>
      </c>
      <c r="E22" s="18">
        <v>2.44</v>
      </c>
      <c r="F22" s="4">
        <f t="shared" si="1"/>
        <v>1.0563398097551102</v>
      </c>
      <c r="G22" s="11">
        <v>8351</v>
      </c>
    </row>
    <row r="23" spans="1:8" ht="16.5" thickBot="1" x14ac:dyDescent="0.3">
      <c r="A23" s="3" t="s">
        <v>14</v>
      </c>
      <c r="B23" s="76"/>
      <c r="C23" s="77"/>
      <c r="D23" s="7" t="s">
        <v>5</v>
      </c>
      <c r="E23" s="18">
        <v>4.2</v>
      </c>
      <c r="F23" s="4">
        <f t="shared" si="1"/>
        <v>5.7885549483910141</v>
      </c>
      <c r="G23" s="11">
        <v>45762</v>
      </c>
    </row>
    <row r="24" spans="1:8" ht="32.25" customHeight="1" thickBot="1" x14ac:dyDescent="0.3">
      <c r="A24" s="3" t="s">
        <v>15</v>
      </c>
      <c r="B24" s="76"/>
      <c r="C24" s="77"/>
      <c r="D24" s="7" t="s">
        <v>5</v>
      </c>
      <c r="E24" s="18">
        <v>3.63</v>
      </c>
      <c r="F24" s="4">
        <f t="shared" si="1"/>
        <v>32.606127302165561</v>
      </c>
      <c r="G24" s="11">
        <v>257771</v>
      </c>
    </row>
    <row r="25" spans="1:8" ht="32.25" thickBot="1" x14ac:dyDescent="0.3">
      <c r="A25" s="8" t="s">
        <v>16</v>
      </c>
      <c r="B25" s="3"/>
      <c r="C25" s="3"/>
      <c r="D25" s="7" t="s">
        <v>5</v>
      </c>
      <c r="E25" s="35">
        <f>SUM(E22:E24)</f>
        <v>10.27</v>
      </c>
      <c r="F25" s="36">
        <f>SUM(F22:F24)</f>
        <v>39.451022060311686</v>
      </c>
      <c r="G25" s="11">
        <f>SUM(G22:G24)</f>
        <v>311884</v>
      </c>
    </row>
    <row r="26" spans="1:8" ht="16.5" thickBot="1" x14ac:dyDescent="0.3">
      <c r="A26" s="3" t="s">
        <v>33</v>
      </c>
      <c r="B26" s="3"/>
      <c r="C26" s="3"/>
      <c r="D26" s="7" t="s">
        <v>5</v>
      </c>
      <c r="E26" s="35">
        <f>E19+E20+E25</f>
        <v>28.58</v>
      </c>
      <c r="F26" s="35">
        <f>F19+F20+F25</f>
        <v>63.160153056061532</v>
      </c>
      <c r="G26" s="13">
        <f>G19+G20+G25</f>
        <v>483685.93599999999</v>
      </c>
    </row>
    <row r="27" spans="1:8" x14ac:dyDescent="0.25">
      <c r="A27" s="42" t="s">
        <v>29</v>
      </c>
      <c r="B27" s="43"/>
      <c r="C27" s="44"/>
      <c r="D27" s="45">
        <v>163415.85</v>
      </c>
      <c r="E27" s="46"/>
      <c r="F27" s="46"/>
      <c r="G27" s="46"/>
    </row>
    <row r="28" spans="1:8" x14ac:dyDescent="0.25">
      <c r="A28" s="47" t="s">
        <v>34</v>
      </c>
      <c r="B28" s="48"/>
      <c r="C28" s="48"/>
      <c r="D28" s="49">
        <v>264624.67</v>
      </c>
      <c r="E28" s="49"/>
      <c r="F28" s="45"/>
      <c r="G28" s="45"/>
    </row>
    <row r="29" spans="1:8" x14ac:dyDescent="0.25">
      <c r="A29" s="47" t="s">
        <v>35</v>
      </c>
      <c r="B29" s="48"/>
      <c r="C29" s="48"/>
      <c r="D29" s="49">
        <v>241096.8</v>
      </c>
      <c r="E29" s="49"/>
      <c r="F29" s="45"/>
      <c r="G29" s="45"/>
    </row>
    <row r="30" spans="1:8" ht="30" x14ac:dyDescent="0.25">
      <c r="A30" s="32" t="s">
        <v>28</v>
      </c>
      <c r="B30" s="33"/>
      <c r="C30" s="34"/>
      <c r="D30" s="45">
        <f>D28-D29</f>
        <v>23527.869999999995</v>
      </c>
      <c r="E30" s="46"/>
      <c r="F30" s="46"/>
      <c r="G30" s="46"/>
    </row>
    <row r="31" spans="1:8" ht="15.75" thickBot="1" x14ac:dyDescent="0.3">
      <c r="A31" s="65" t="s">
        <v>36</v>
      </c>
      <c r="B31" s="66"/>
      <c r="C31" s="67"/>
      <c r="D31" s="49">
        <f>D29-G26+D27</f>
        <v>-79173.285999999993</v>
      </c>
      <c r="E31" s="49"/>
      <c r="F31" s="45"/>
      <c r="G31" s="45"/>
    </row>
    <row r="32" spans="1:8" ht="15.75" x14ac:dyDescent="0.25">
      <c r="A32" s="6"/>
      <c r="B32" s="6"/>
      <c r="C32" s="6"/>
      <c r="D32" s="6"/>
      <c r="E32" s="6"/>
      <c r="F32" s="28"/>
      <c r="G32" s="6"/>
    </row>
  </sheetData>
  <mergeCells count="25">
    <mergeCell ref="D30:G30"/>
    <mergeCell ref="A31:C31"/>
    <mergeCell ref="D31:G31"/>
    <mergeCell ref="A20:B20"/>
    <mergeCell ref="A21:G21"/>
    <mergeCell ref="B22:C24"/>
    <mergeCell ref="A29:C29"/>
    <mergeCell ref="D29:G29"/>
    <mergeCell ref="A1:G1"/>
    <mergeCell ref="A5:G5"/>
    <mergeCell ref="A7:G7"/>
    <mergeCell ref="A10:G10"/>
    <mergeCell ref="A12:B12"/>
    <mergeCell ref="A6:E6"/>
    <mergeCell ref="A9:G9"/>
    <mergeCell ref="A8:G8"/>
    <mergeCell ref="A13:G13"/>
    <mergeCell ref="A14:B14"/>
    <mergeCell ref="A27:C27"/>
    <mergeCell ref="D27:G27"/>
    <mergeCell ref="A28:C28"/>
    <mergeCell ref="D28:G28"/>
    <mergeCell ref="A15:B15"/>
    <mergeCell ref="A16:B16"/>
    <mergeCell ref="A19:C19"/>
  </mergeCells>
  <pageMargins left="0.47244094488188981" right="0.23622047244094491" top="0.57999999999999996" bottom="0.23622047244094491" header="0.15748031496062992" footer="0.19685039370078741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окр 13А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2022-04-08T01:53:55Z</cp:lastPrinted>
  <dcterms:created xsi:type="dcterms:W3CDTF">2018-03-27T23:18:09Z</dcterms:created>
  <dcterms:modified xsi:type="dcterms:W3CDTF">2023-03-29T22:51:33Z</dcterms:modified>
</cp:coreProperties>
</file>