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806"/>
  </bookViews>
  <sheets>
    <sheet name="окр 14" sheetId="31" r:id="rId1"/>
  </sheets>
  <calcPr calcId="145621" refMode="R1C1"/>
</workbook>
</file>

<file path=xl/calcChain.xml><?xml version="1.0" encoding="utf-8"?>
<calcChain xmlns="http://schemas.openxmlformats.org/spreadsheetml/2006/main">
  <c r="E19" i="31" l="1"/>
  <c r="E20" i="31"/>
  <c r="F26" i="31"/>
  <c r="F25" i="31"/>
  <c r="F24" i="31"/>
  <c r="F22" i="31"/>
  <c r="F20" i="31"/>
  <c r="F19" i="31"/>
  <c r="F27" i="31" l="1"/>
  <c r="G16" i="31"/>
  <c r="F16" i="31" s="1"/>
  <c r="G17" i="31"/>
  <c r="F17" i="31" s="1"/>
  <c r="G18" i="31"/>
  <c r="F18" i="31" s="1"/>
  <c r="G15" i="31"/>
  <c r="F15" i="31" s="1"/>
  <c r="D32" i="31"/>
  <c r="F21" i="31" l="1"/>
  <c r="F28" i="31" s="1"/>
  <c r="E27" i="31"/>
  <c r="G27" i="31" l="1"/>
  <c r="E21" i="31" l="1"/>
  <c r="E28" i="31" s="1"/>
  <c r="G21" i="31"/>
  <c r="G28" i="31" s="1"/>
  <c r="D33" i="31" s="1"/>
</calcChain>
</file>

<file path=xl/sharedStrings.xml><?xml version="1.0" encoding="utf-8"?>
<sst xmlns="http://schemas.openxmlformats.org/spreadsheetml/2006/main" count="53" uniqueCount="39">
  <si>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</si>
  <si>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</si>
  <si>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</si>
  <si>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</si>
  <si>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1.      Содержание общего имущества в многоквартирном доме</t>
  </si>
  <si>
    <t>Содержание и уборка лестничных клеток</t>
  </si>
  <si>
    <t>м.кв</t>
  </si>
  <si>
    <t>Уборка придомовой территории</t>
  </si>
  <si>
    <t>5 раз в неделю</t>
  </si>
  <si>
    <t>Управление многоквартирным домам</t>
  </si>
  <si>
    <t>Всего за содержание</t>
  </si>
  <si>
    <t xml:space="preserve">2.Проведение технических осмотров и мелкий ремонт </t>
  </si>
  <si>
    <t>По заявлениям граждан и по результатам обследования</t>
  </si>
  <si>
    <t>3 Текущее обслуживание и ремонт внутридомовых сетей и устройств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</si>
  <si>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</si>
  <si>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</si>
  <si>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</si>
  <si>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</si>
  <si>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</si>
  <si>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</si>
  <si>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>АКТ</t>
  </si>
  <si>
    <t>Дератизация</t>
  </si>
  <si>
    <t>Содержание ОИ вода</t>
  </si>
  <si>
    <t>Содержание ОИ эл.эн</t>
  </si>
  <si>
    <t xml:space="preserve">4 раза в год </t>
  </si>
  <si>
    <t>2 раза в неделю</t>
  </si>
  <si>
    <t xml:space="preserve">Приемки оказанных услуг и выполненных работ по содержанию и текущему ремонту общего имущества в многоквартирном доме № 14, ул. Окружная, с. Раздольное S общ. 529,1 м2 </t>
  </si>
  <si>
    <t xml:space="preserve">                                                                                                                                               «___»________20___г.</t>
  </si>
  <si>
    <t>Утверждаю____________Е.В. Яшунина</t>
  </si>
  <si>
    <t>Генеральный директор ООО "Корсаков Плюс"</t>
  </si>
  <si>
    <t>Задолженность населения с учетом предыдущих лет</t>
  </si>
  <si>
    <t>Остаток по отчету за 2021 год, с учетом предыдущих лет</t>
  </si>
  <si>
    <t xml:space="preserve"> стоимость выполненной работы (оказанной услуги) за единицу</t>
  </si>
  <si>
    <t>сметная стоимость выполненной работы (оказанной услуги) за единицу</t>
  </si>
  <si>
    <t>Собственник помещений именуемый в дальнейшем «Заказчик», в лице Сигаланина Николая Ивановича председателя совета дома, являющего собственником кв. № 5, находящейся в данном многоквартирном доме, действующего на основании Протокола №1/20 от 30.04.2020 г, с одной стороны, и ООО «Корсаков Плюс», именуемое в дальнейшем «Исполнитель», в лице генерального директора Яшуниной Екатерины Викторовны действующей на основании Устава, с другой стороны, совместно именуемые «Стороны», составили настоящий Акт о нижеследующем:</t>
  </si>
  <si>
    <t>Итого за 2022 г.</t>
  </si>
  <si>
    <t>Начислено за 2022 год</t>
  </si>
  <si>
    <t xml:space="preserve">Оплачено за 2022 год </t>
  </si>
  <si>
    <t>Остаток по отчету за 2022 год, с учетом предыдущих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</si>
</sst>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1" fillId="0" borderId="9" xfId="0" applyNumberFormat="1" applyFont="1" applyBorder="1"/>
    <xf numFmtId="2" fontId="2" fillId="0" borderId="13" xfId="0" applyNumberFormat="1" applyFont="1" applyBorder="1"/>
    <xf numFmtId="2" fontId="2" fillId="0" borderId="15" xfId="0" applyNumberFormat="1" applyFont="1" applyBorder="1"/>
    <xf numFmtId="2" fontId="2" fillId="0" borderId="14" xfId="0" applyNumberFormat="1" applyFont="1" applyBorder="1"/>
    <xf numFmtId="2" fontId="1" fillId="0" borderId="6" xfId="0" applyNumberFormat="1" applyFont="1" applyBorder="1"/>
    <xf numFmtId="0" fontId="1" fillId="0" borderId="17" xfId="0" applyFont="1" applyBorder="1"/>
    <xf numFmtId="2" fontId="1" fillId="0" borderId="18" xfId="0" applyNumberFormat="1" applyFont="1" applyBorder="1"/>
    <xf numFmtId="0" fontId="1" fillId="0" borderId="20" xfId="0" applyFont="1" applyBorder="1"/>
    <xf numFmtId="2" fontId="1" fillId="0" borderId="21" xfId="0" applyNumberFormat="1" applyFont="1" applyBorder="1"/>
    <xf numFmtId="0" fontId="1" fillId="0" borderId="11" xfId="0" applyFont="1" applyBorder="1"/>
    <xf numFmtId="0" fontId="1" fillId="0" borderId="18" xfId="0" applyFont="1" applyBorder="1"/>
    <xf numFmtId="2" fontId="1" fillId="0" borderId="19" xfId="0" applyNumberFormat="1" applyFont="1" applyBorder="1"/>
    <xf numFmtId="0" fontId="1" fillId="0" borderId="21" xfId="0" applyFont="1" applyBorder="1"/>
    <xf numFmtId="2" fontId="1" fillId="0" borderId="22" xfId="0" applyNumberFormat="1" applyFont="1" applyBorder="1"/>
    <xf numFmtId="2" fontId="2" fillId="0" borderId="12" xfId="0" applyNumberFormat="1" applyFont="1" applyBorder="1"/>
    <xf numFmtId="0" fontId="1" fillId="0" borderId="16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5" xfId="0" applyFont="1" applyBorder="1"/>
    <xf numFmtId="2" fontId="2" fillId="0" borderId="25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2" fontId="2" fillId="0" borderId="10" xfId="0" applyNumberFormat="1" applyFont="1" applyBorder="1"/>
    <xf numFmtId="2" fontId="2" fillId="0" borderId="31" xfId="0" applyNumberFormat="1" applyFont="1" applyBorder="1"/>
    <xf numFmtId="164" fontId="1" fillId="0" borderId="1" xfId="0" applyNumberFormat="1" applyFont="1" applyBorder="1"/>
    <xf numFmtId="4" fontId="4" fillId="0" borderId="2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4"/>
  <sheetViews>
    <sheetView tabSelected="1" topLeftCell="A24" workbookViewId="0">
      <selection activeCell="C38" sqref="C37:C38"/>
    </sheetView>
  </sheetViews>
  <sheetFormatPr defaultRowHeight="15" x14ac:dyDescent="0.25"/>
  <cols>
    <col min="1" max="1" width="42" style="5" customWidth="1"/>
    <col min="2" max="2" width="0.28515625" style="5" customWidth="1"/>
    <col min="3" max="3" width="13.140625" style="5" customWidth="1"/>
    <col min="4" max="4" width="10.7109375" style="5" customWidth="1"/>
    <col min="5" max="5" width="16.5703125" style="5" customWidth="1"/>
    <col min="6" max="6" width="19" style="5" customWidth="1"/>
    <col min="7" max="7" width="16.85546875" style="5" customWidth="1"/>
    <col min="8" max="8" width="0.140625" style="5" customWidth="1"/>
    <col min="9" max="16384" width="9.140625" style="5"/>
  </cols>
  <sheetData>
    <row r="1" spans="1:7" ht="15.75" x14ac:dyDescent="0.25">
      <c r="A1" s="69" t="s">
        <v>0</v>
      </c>
      <c r="B1" s="69"/>
      <c r="C1" s="69"/>
      <c r="D1" s="69"/>
      <c r="E1" s="69"/>
      <c r="F1" s="69"/>
      <c r="G1" s="70"/>
    </row>
    <row r="2" spans="1:7" ht="15.75" x14ac:dyDescent="0.25">
      <c r="A2" s="34"/>
      <c r="B2" s="34"/>
      <c r="C2" s="34"/>
      <c r="D2" s="34"/>
      <c r="E2" s="34"/>
      <c r="F2" s="34"/>
      <c r="G2" s="32" t="s">
        <v>28</v>
      </c>
    </row>
    <row r="3" spans="1:7" ht="15.75" x14ac:dyDescent="0.25">
      <c r="A3" s="34"/>
      <c r="B3" s="34"/>
      <c r="C3" s="34"/>
      <c r="D3" s="34"/>
      <c r="E3" s="34"/>
      <c r="F3" s="34"/>
      <c r="G3" s="32" t="s">
        <v>29</v>
      </c>
    </row>
    <row r="4" spans="1:7" ht="15.75" x14ac:dyDescent="0.25">
      <c r="A4" s="34"/>
      <c r="B4" s="34"/>
      <c r="C4" s="34"/>
      <c r="D4" s="34"/>
      <c r="E4" s="34"/>
      <c r="F4" s="34"/>
      <c r="G4" s="35"/>
    </row>
    <row r="5" spans="1:7" ht="15.75" x14ac:dyDescent="0.25">
      <c r="A5" s="6"/>
      <c r="B5" s="6"/>
      <c r="C5" s="6"/>
      <c r="D5" s="6"/>
      <c r="E5" s="6"/>
      <c r="F5" s="33"/>
      <c r="G5" s="6"/>
    </row>
    <row r="6" spans="1:7" ht="15.75" x14ac:dyDescent="0.25">
      <c r="A6" s="71" t="s">
        <v>27</v>
      </c>
      <c r="B6" s="71"/>
      <c r="C6" s="71"/>
      <c r="D6" s="71"/>
      <c r="E6" s="71"/>
      <c r="F6" s="71"/>
      <c r="G6" s="72"/>
    </row>
    <row r="7" spans="1:7" ht="15.75" x14ac:dyDescent="0.25">
      <c r="A7" s="77"/>
      <c r="B7" s="77"/>
      <c r="C7" s="77"/>
      <c r="D7" s="77"/>
      <c r="E7" s="77"/>
      <c r="F7" s="33"/>
      <c r="G7" s="6"/>
    </row>
    <row r="8" spans="1:7" ht="15.75" x14ac:dyDescent="0.25">
      <c r="A8" s="73" t="s">
        <v>20</v>
      </c>
      <c r="B8" s="73"/>
      <c r="C8" s="73"/>
      <c r="D8" s="73"/>
      <c r="E8" s="73"/>
      <c r="F8" s="73"/>
      <c r="G8" s="72"/>
    </row>
    <row r="9" spans="1:7" ht="45.75" customHeight="1" x14ac:dyDescent="0.25">
      <c r="A9" s="74" t="s">
        <v>26</v>
      </c>
      <c r="B9" s="74"/>
      <c r="C9" s="74"/>
      <c r="D9" s="74"/>
      <c r="E9" s="74"/>
      <c r="F9" s="74"/>
      <c r="G9" s="72"/>
    </row>
    <row r="10" spans="1:7" ht="83.25" customHeight="1" x14ac:dyDescent="0.25">
      <c r="A10" s="78" t="s">
        <v>34</v>
      </c>
      <c r="B10" s="78"/>
      <c r="C10" s="78"/>
      <c r="D10" s="78"/>
      <c r="E10" s="78"/>
      <c r="F10" s="78"/>
      <c r="G10" s="78"/>
    </row>
    <row r="11" spans="1:7" ht="51" customHeight="1" x14ac:dyDescent="0.25">
      <c r="A11" s="78" t="s">
        <v>19</v>
      </c>
      <c r="B11" s="78"/>
      <c r="C11" s="78"/>
      <c r="D11" s="78"/>
      <c r="E11" s="78"/>
      <c r="F11" s="78"/>
      <c r="G11" s="78"/>
    </row>
    <row r="12" spans="1:7" ht="15.75" x14ac:dyDescent="0.25">
      <c r="A12" s="6"/>
      <c r="B12" s="6"/>
      <c r="C12" s="6"/>
      <c r="D12" s="6"/>
      <c r="E12" s="6"/>
      <c r="F12" s="33"/>
      <c r="G12" s="6"/>
    </row>
    <row r="13" spans="1:7" s="1" customFormat="1" ht="110.25" x14ac:dyDescent="0.25">
      <c r="A13" s="79" t="s">
        <v>1</v>
      </c>
      <c r="B13" s="80"/>
      <c r="C13" s="2" t="s">
        <v>2</v>
      </c>
      <c r="D13" s="2" t="s">
        <v>3</v>
      </c>
      <c r="E13" s="2" t="s">
        <v>32</v>
      </c>
      <c r="F13" s="2" t="s">
        <v>33</v>
      </c>
      <c r="G13" s="2" t="s">
        <v>18</v>
      </c>
    </row>
    <row r="14" spans="1:7" ht="15.75" x14ac:dyDescent="0.25">
      <c r="A14" s="81" t="s">
        <v>4</v>
      </c>
      <c r="B14" s="82"/>
      <c r="C14" s="82"/>
      <c r="D14" s="82"/>
      <c r="E14" s="82"/>
      <c r="F14" s="82"/>
      <c r="G14" s="83"/>
    </row>
    <row r="15" spans="1:7" ht="15.75" x14ac:dyDescent="0.25">
      <c r="A15" s="75" t="s">
        <v>5</v>
      </c>
      <c r="B15" s="76"/>
      <c r="C15" s="3" t="s">
        <v>25</v>
      </c>
      <c r="D15" s="3" t="s">
        <v>6</v>
      </c>
      <c r="E15" s="3">
        <v>3.48</v>
      </c>
      <c r="F15" s="3">
        <f>G15/12/529.1</f>
        <v>3.48</v>
      </c>
      <c r="G15" s="4">
        <f>E15*529.1*12</f>
        <v>22095.216</v>
      </c>
    </row>
    <row r="16" spans="1:7" ht="15.75" x14ac:dyDescent="0.25">
      <c r="A16" s="75" t="s">
        <v>7</v>
      </c>
      <c r="B16" s="76"/>
      <c r="C16" s="3" t="s">
        <v>8</v>
      </c>
      <c r="D16" s="3" t="s">
        <v>6</v>
      </c>
      <c r="E16" s="3">
        <v>5.92</v>
      </c>
      <c r="F16" s="3">
        <f t="shared" ref="F16:F26" si="0">G16/12/529.1</f>
        <v>5.919999999999999</v>
      </c>
      <c r="G16" s="4">
        <f t="shared" ref="G16:G18" si="1">E16*529.1*12</f>
        <v>37587.263999999996</v>
      </c>
    </row>
    <row r="17" spans="1:8" ht="15.75" x14ac:dyDescent="0.25">
      <c r="A17" s="75" t="s">
        <v>21</v>
      </c>
      <c r="B17" s="76"/>
      <c r="C17" s="3" t="s">
        <v>24</v>
      </c>
      <c r="D17" s="3" t="s">
        <v>6</v>
      </c>
      <c r="E17" s="3">
        <v>0.1</v>
      </c>
      <c r="F17" s="3">
        <f t="shared" si="0"/>
        <v>0.1</v>
      </c>
      <c r="G17" s="4">
        <f t="shared" si="1"/>
        <v>634.92000000000007</v>
      </c>
    </row>
    <row r="18" spans="1:8" ht="16.5" thickBot="1" x14ac:dyDescent="0.3">
      <c r="A18" s="49" t="s">
        <v>9</v>
      </c>
      <c r="B18" s="50"/>
      <c r="C18" s="8" t="s">
        <v>8</v>
      </c>
      <c r="D18" s="8" t="s">
        <v>6</v>
      </c>
      <c r="E18" s="12">
        <v>7.57</v>
      </c>
      <c r="F18" s="3">
        <f t="shared" si="0"/>
        <v>7.57</v>
      </c>
      <c r="G18" s="4">
        <f t="shared" si="1"/>
        <v>48063.444000000003</v>
      </c>
    </row>
    <row r="19" spans="1:8" ht="15.75" x14ac:dyDescent="0.25">
      <c r="A19" s="17" t="s">
        <v>22</v>
      </c>
      <c r="B19" s="22"/>
      <c r="C19" s="22"/>
      <c r="D19" s="22" t="s">
        <v>6</v>
      </c>
      <c r="E19" s="18">
        <f>G19/529.1/12</f>
        <v>0.25892395892395892</v>
      </c>
      <c r="F19" s="4">
        <f t="shared" si="0"/>
        <v>0.25892395892395892</v>
      </c>
      <c r="G19" s="23">
        <v>1643.96</v>
      </c>
    </row>
    <row r="20" spans="1:8" ht="16.5" thickBot="1" x14ac:dyDescent="0.3">
      <c r="A20" s="19" t="s">
        <v>23</v>
      </c>
      <c r="B20" s="24"/>
      <c r="C20" s="24"/>
      <c r="D20" s="24" t="s">
        <v>6</v>
      </c>
      <c r="E20" s="20">
        <f>G20/529.1/12</f>
        <v>1.6609651609651606</v>
      </c>
      <c r="F20" s="41">
        <f t="shared" si="0"/>
        <v>1.6609651609651608</v>
      </c>
      <c r="G20" s="25">
        <v>10545.8</v>
      </c>
    </row>
    <row r="21" spans="1:8" ht="15.75" x14ac:dyDescent="0.25">
      <c r="A21" s="51" t="s">
        <v>10</v>
      </c>
      <c r="B21" s="52"/>
      <c r="C21" s="53"/>
      <c r="D21" s="21" t="s">
        <v>6</v>
      </c>
      <c r="E21" s="31">
        <f>SUM(E15:E20)</f>
        <v>18.989889119889121</v>
      </c>
      <c r="F21" s="39">
        <f>SUM(F15:F20)</f>
        <v>18.989889119889121</v>
      </c>
      <c r="G21" s="26">
        <f>SUM(G15:G20)</f>
        <v>120570.60400000001</v>
      </c>
    </row>
    <row r="22" spans="1:8" ht="66.75" customHeight="1" thickBot="1" x14ac:dyDescent="0.3">
      <c r="A22" s="54" t="s">
        <v>11</v>
      </c>
      <c r="B22" s="55"/>
      <c r="C22" s="10" t="s">
        <v>12</v>
      </c>
      <c r="D22" s="7" t="s">
        <v>6</v>
      </c>
      <c r="E22" s="15">
        <v>3.08</v>
      </c>
      <c r="F22" s="41">
        <f t="shared" si="0"/>
        <v>6.1398286398286395</v>
      </c>
      <c r="G22" s="11">
        <v>38983</v>
      </c>
    </row>
    <row r="23" spans="1:8" ht="15.75" customHeight="1" x14ac:dyDescent="0.25">
      <c r="A23" s="56" t="s">
        <v>13</v>
      </c>
      <c r="B23" s="57"/>
      <c r="C23" s="57"/>
      <c r="D23" s="57"/>
      <c r="E23" s="58"/>
      <c r="F23" s="58"/>
      <c r="G23" s="59"/>
    </row>
    <row r="24" spans="1:8" ht="16.5" thickBot="1" x14ac:dyDescent="0.3">
      <c r="A24" s="3" t="s">
        <v>14</v>
      </c>
      <c r="B24" s="60" t="s">
        <v>12</v>
      </c>
      <c r="C24" s="61"/>
      <c r="D24" s="7" t="s">
        <v>6</v>
      </c>
      <c r="E24" s="15">
        <v>2.94</v>
      </c>
      <c r="F24" s="41">
        <f t="shared" si="0"/>
        <v>0.91350091350091345</v>
      </c>
      <c r="G24" s="11">
        <v>5800</v>
      </c>
    </row>
    <row r="25" spans="1:8" ht="16.5" thickBot="1" x14ac:dyDescent="0.3">
      <c r="A25" s="3" t="s">
        <v>15</v>
      </c>
      <c r="B25" s="62"/>
      <c r="C25" s="63"/>
      <c r="D25" s="7" t="s">
        <v>6</v>
      </c>
      <c r="E25" s="15">
        <v>4.63</v>
      </c>
      <c r="F25" s="41">
        <f t="shared" si="0"/>
        <v>4.8029673029673026</v>
      </c>
      <c r="G25" s="11">
        <v>30495</v>
      </c>
    </row>
    <row r="26" spans="1:8" ht="33.75" customHeight="1" thickBot="1" x14ac:dyDescent="0.3">
      <c r="A26" s="3" t="s">
        <v>16</v>
      </c>
      <c r="B26" s="62"/>
      <c r="C26" s="63"/>
      <c r="D26" s="7" t="s">
        <v>6</v>
      </c>
      <c r="E26" s="15">
        <v>4</v>
      </c>
      <c r="F26" s="4">
        <f t="shared" si="0"/>
        <v>5.2510552510552513</v>
      </c>
      <c r="G26" s="11">
        <v>33340</v>
      </c>
    </row>
    <row r="27" spans="1:8" ht="32.25" thickBot="1" x14ac:dyDescent="0.3">
      <c r="A27" s="9" t="s">
        <v>17</v>
      </c>
      <c r="B27" s="8"/>
      <c r="C27" s="8"/>
      <c r="D27" s="30" t="s">
        <v>6</v>
      </c>
      <c r="E27" s="14">
        <f>SUM(E24:E26)</f>
        <v>11.57</v>
      </c>
      <c r="F27" s="40">
        <f>SUM(F24:F26)</f>
        <v>10.967523467523467</v>
      </c>
      <c r="G27" s="16">
        <f>SUM(G24:G26)</f>
        <v>69635</v>
      </c>
    </row>
    <row r="28" spans="1:8" ht="16.5" thickBot="1" x14ac:dyDescent="0.3">
      <c r="A28" s="27" t="s">
        <v>35</v>
      </c>
      <c r="B28" s="28"/>
      <c r="C28" s="28"/>
      <c r="D28" s="29" t="s">
        <v>6</v>
      </c>
      <c r="E28" s="13">
        <f>E21+E22+E27</f>
        <v>33.639889119889119</v>
      </c>
      <c r="F28" s="13">
        <f>F21+F22+F27</f>
        <v>36.097241227241227</v>
      </c>
      <c r="G28" s="13">
        <f>G21+G22+G27</f>
        <v>229188.60399999999</v>
      </c>
    </row>
    <row r="29" spans="1:8" x14ac:dyDescent="0.25">
      <c r="A29" s="64" t="s">
        <v>31</v>
      </c>
      <c r="B29" s="65"/>
      <c r="C29" s="66"/>
      <c r="D29" s="42">
        <v>-110163.95</v>
      </c>
      <c r="E29" s="43"/>
      <c r="F29" s="43"/>
      <c r="G29" s="43"/>
      <c r="H29" s="44"/>
    </row>
    <row r="30" spans="1:8" x14ac:dyDescent="0.25">
      <c r="A30" s="67" t="s">
        <v>36</v>
      </c>
      <c r="B30" s="68"/>
      <c r="C30" s="68"/>
      <c r="D30" s="48">
        <v>263634.40999999997</v>
      </c>
      <c r="E30" s="48"/>
      <c r="F30" s="42"/>
      <c r="G30" s="42"/>
      <c r="H30" s="48"/>
    </row>
    <row r="31" spans="1:8" x14ac:dyDescent="0.25">
      <c r="A31" s="67" t="s">
        <v>37</v>
      </c>
      <c r="B31" s="68"/>
      <c r="C31" s="68"/>
      <c r="D31" s="48">
        <v>189248.83</v>
      </c>
      <c r="E31" s="48"/>
      <c r="F31" s="42"/>
      <c r="G31" s="42"/>
      <c r="H31" s="48"/>
    </row>
    <row r="32" spans="1:8" ht="30" x14ac:dyDescent="0.25">
      <c r="A32" s="36" t="s">
        <v>30</v>
      </c>
      <c r="B32" s="37"/>
      <c r="C32" s="38"/>
      <c r="D32" s="42">
        <f>D30-D31</f>
        <v>74385.579999999987</v>
      </c>
      <c r="E32" s="43"/>
      <c r="F32" s="43"/>
      <c r="G32" s="43"/>
      <c r="H32" s="44"/>
    </row>
    <row r="33" spans="1:8" ht="15.75" thickBot="1" x14ac:dyDescent="0.3">
      <c r="A33" s="45" t="s">
        <v>38</v>
      </c>
      <c r="B33" s="46"/>
      <c r="C33" s="47"/>
      <c r="D33" s="48">
        <f>D31-G28+D29</f>
        <v>-150103.72399999999</v>
      </c>
      <c r="E33" s="48"/>
      <c r="F33" s="42"/>
      <c r="G33" s="42"/>
      <c r="H33" s="48"/>
    </row>
    <row r="34" spans="1:8" ht="15.75" x14ac:dyDescent="0.25">
      <c r="A34" s="6"/>
      <c r="B34" s="6"/>
      <c r="C34" s="6"/>
      <c r="D34" s="6"/>
      <c r="E34" s="6"/>
      <c r="F34" s="33"/>
      <c r="G34" s="6"/>
    </row>
  </sheetData>
  <mergeCells count="26">
    <mergeCell ref="A1:G1"/>
    <mergeCell ref="A6:G6"/>
    <mergeCell ref="A8:G8"/>
    <mergeCell ref="A9:G9"/>
    <mergeCell ref="A17:B17"/>
    <mergeCell ref="A7:E7"/>
    <mergeCell ref="A10:G10"/>
    <mergeCell ref="A11:G11"/>
    <mergeCell ref="A13:B13"/>
    <mergeCell ref="A14:G14"/>
    <mergeCell ref="A15:B15"/>
    <mergeCell ref="A16:B16"/>
    <mergeCell ref="D32:H32"/>
    <mergeCell ref="A33:C33"/>
    <mergeCell ref="D33:H33"/>
    <mergeCell ref="A18:B18"/>
    <mergeCell ref="A21:C21"/>
    <mergeCell ref="A22:B22"/>
    <mergeCell ref="A23:G23"/>
    <mergeCell ref="B24:C26"/>
    <mergeCell ref="A29:C29"/>
    <mergeCell ref="D29:H29"/>
    <mergeCell ref="A30:C30"/>
    <mergeCell ref="D30:H30"/>
    <mergeCell ref="A31:C31"/>
    <mergeCell ref="D31:H31"/>
  </mergeCells>
  <pageMargins left="0.53" right="0.15748031496062992" top="0.39" bottom="0.74803149606299213" header="0.15748031496062992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окр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2021-03-19T01:55:41Z</cp:lastPrinted>
  <dcterms:created xsi:type="dcterms:W3CDTF">2018-03-27T23:18:09Z</dcterms:created>
  <dcterms:modified xsi:type="dcterms:W3CDTF">2023-03-29T22:52:13Z</dcterms:modified>
</cp:coreProperties>
</file>