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tabRatio="806"/>
  </bookViews>
  <sheets>
    <sheet name="парк. 3" sheetId="51" r:id="rId1"/>
  </sheets>
  <calcPr calcId="145621" refMode="R1C1"/>
</workbook>
</file>

<file path=xl/calcChain.xml><?xml version="1.0" encoding="utf-8"?>
<calcChain xmlns="http://schemas.openxmlformats.org/spreadsheetml/2006/main">
  <c r="F23" i="51" l="1"/>
  <c r="F22" i="51"/>
  <c r="F21" i="51"/>
  <c r="F19" i="51"/>
  <c r="F17" i="51"/>
  <c r="F16" i="51"/>
  <c r="F14" i="51"/>
  <c r="F24" i="51" l="1"/>
  <c r="G24" i="51"/>
  <c r="G15" i="51"/>
  <c r="G12" i="51"/>
  <c r="F12" i="51" s="1"/>
  <c r="F13" i="51"/>
  <c r="G11" i="51"/>
  <c r="F11" i="51" s="1"/>
  <c r="F18" i="51" l="1"/>
  <c r="F25" i="51" s="1"/>
  <c r="D29" i="51"/>
  <c r="E17" i="51" l="1"/>
  <c r="E16" i="51"/>
  <c r="E18" i="51"/>
  <c r="E24" i="51" l="1"/>
  <c r="E25" i="51" s="1"/>
  <c r="G18" i="51" l="1"/>
  <c r="G25" i="51" s="1"/>
  <c r="D30" i="51" s="1"/>
</calcChain>
</file>

<file path=xl/sharedStrings.xml><?xml version="1.0" encoding="utf-8"?>
<sst xmlns="http://schemas.openxmlformats.org/spreadsheetml/2006/main" count="54" uniqueCount="39">
  <si>
    <t>Приказ Минстроя России от 26.10.2015г. № 761/пр</t>
  </si>
  <si>
    <t>Наименование вида работы (услуги)</t>
  </si>
  <si>
    <t>Периодичность выполненной работы</t>
  </si>
  <si>
    <t>Единица измерения работы (услуги)</t>
  </si>
  <si>
    <t>Содержание и уборка лестничных клеток</t>
  </si>
  <si>
    <t>м.кв</t>
  </si>
  <si>
    <t>Уборка придомовой территории</t>
  </si>
  <si>
    <t>5 раз в неделю</t>
  </si>
  <si>
    <t xml:space="preserve">2 раза в год </t>
  </si>
  <si>
    <t>Всего за содержание</t>
  </si>
  <si>
    <t>По заявлениям граждан и по результатам обследования</t>
  </si>
  <si>
    <t>Электрических сетей и устройств</t>
  </si>
  <si>
    <t>Водоснабжения и водоотведения</t>
  </si>
  <si>
    <t>Центрального отопления</t>
  </si>
  <si>
    <t xml:space="preserve">Всего за текущее обслуживание и ремонт внутридомовых сетей и устройств </t>
  </si>
  <si>
    <t>Цена выполненной работы (оказанной услуги), в рублях</t>
  </si>
  <si>
    <t>1. Исполнителем предъявлены к приемке следующие оказанные на основании договора управления МКД или договора оказания услуг по содержанию и выполнению работ по ремонту общего имущества в многоквартирном доме, либо договора подряда по ремонту общего имущества</t>
  </si>
  <si>
    <t xml:space="preserve">Проведение технических осмотров и мелкий ремонт </t>
  </si>
  <si>
    <t>Текущее обслуживание и ремонт внутридомовых сетей и устройств</t>
  </si>
  <si>
    <t xml:space="preserve"> Содержание общего имущества в многоквартирном доме</t>
  </si>
  <si>
    <t>Дератизация</t>
  </si>
  <si>
    <t>Содержание ОИ вода</t>
  </si>
  <si>
    <t>Содержание ОИ эл.эн</t>
  </si>
  <si>
    <t xml:space="preserve">АКТ </t>
  </si>
  <si>
    <t xml:space="preserve"> стоимость выполненной работы (оказанной услуги) за единицу</t>
  </si>
  <si>
    <t>сметная стоимость выполненной работы (оказанной услуги) за единицу</t>
  </si>
  <si>
    <t>Задолженность населения с учетом предыдущих лет</t>
  </si>
  <si>
    <t>Остаток по отчету за 2021 год, с учетом предыдущих лет</t>
  </si>
  <si>
    <t>2 раза в неделю</t>
  </si>
  <si>
    <t>Управление МКД</t>
  </si>
  <si>
    <t>обслуживание лифт. оборудование</t>
  </si>
  <si>
    <t>Утверждаю ________Е.В. Яшунина</t>
  </si>
  <si>
    <t>Генеральный диеректор ООО "Корсаков Плюс"</t>
  </si>
  <si>
    <t>г. Корсаков                                                                                                                                        «___»________20___г.</t>
  </si>
  <si>
    <t>Итого за 2022 г.</t>
  </si>
  <si>
    <t>Начислено за 2022 год</t>
  </si>
  <si>
    <t xml:space="preserve">Оплачено за 2022 год </t>
  </si>
  <si>
    <t>Остаток по отчету за 2022 год, с учетом предыдущих лет</t>
  </si>
  <si>
    <t xml:space="preserve"> оказанных услуг и выполненных работ по содержанию и текущему ремонту общего имущества в многоквартирном доме № 3, ул. Парковая, S общ. 2796,8 м2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</si>
</sst>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/>
    <xf numFmtId="0" fontId="2" fillId="0" borderId="1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2" fontId="2" fillId="0" borderId="15" xfId="0" applyNumberFormat="1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18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/>
    </xf>
    <xf numFmtId="2" fontId="3" fillId="0" borderId="13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left" vertical="top" wrapText="1"/>
    </xf>
    <xf numFmtId="0" fontId="4" fillId="0" borderId="30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2" fillId="0" borderId="0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35" xfId="0" applyNumberFormat="1" applyFont="1" applyBorder="1" applyAlignment="1">
      <alignment horizontal="center" vertical="center"/>
    </xf>
    <xf numFmtId="2" fontId="2" fillId="0" borderId="36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/>
    </xf>
    <xf numFmtId="164" fontId="2" fillId="0" borderId="1" xfId="0" applyNumberFormat="1" applyFont="1" applyBorder="1" applyAlignment="1">
      <alignment horizontal="center" vertical="center"/>
    </xf>
    <xf numFmtId="0" fontId="0" fillId="0" borderId="0" xfId="0" applyFill="1" applyBorder="1"/>
    <xf numFmtId="4" fontId="5" fillId="0" borderId="17" xfId="0" applyNumberFormat="1" applyFont="1" applyBorder="1" applyAlignment="1">
      <alignment horizontal="center" vertical="top" wrapText="1"/>
    </xf>
    <xf numFmtId="4" fontId="5" fillId="0" borderId="24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top" wrapText="1"/>
    </xf>
    <xf numFmtId="0" fontId="4" fillId="0" borderId="26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4" fontId="5" fillId="0" borderId="23" xfId="0" applyNumberFormat="1" applyFont="1" applyBorder="1" applyAlignment="1">
      <alignment horizontal="center" vertical="top" wrapText="1"/>
    </xf>
    <xf numFmtId="4" fontId="5" fillId="0" borderId="26" xfId="0" applyNumberFormat="1" applyFont="1" applyBorder="1" applyAlignment="1">
      <alignment horizontal="center" vertical="top" wrapText="1"/>
    </xf>
    <xf numFmtId="0" fontId="4" fillId="0" borderId="28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center" vertical="top" wrapText="1"/>
    </xf>
    <xf numFmtId="4" fontId="5" fillId="0" borderId="3" xfId="0" applyNumberFormat="1" applyFont="1" applyBorder="1" applyAlignment="1">
      <alignment horizontal="center" vertical="top" wrapText="1"/>
    </xf>
    <xf numFmtId="0" fontId="4" fillId="0" borderId="31" xfId="0" applyFont="1" applyBorder="1" applyAlignment="1">
      <alignment horizontal="left" vertical="top" wrapText="1"/>
    </xf>
    <xf numFmtId="0" fontId="4" fillId="0" borderId="32" xfId="0" applyFont="1" applyBorder="1" applyAlignment="1">
      <alignment horizontal="left" vertical="top" wrapText="1"/>
    </xf>
    <xf numFmtId="0" fontId="4" fillId="0" borderId="3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7"/>
  <sheetViews>
    <sheetView tabSelected="1" topLeftCell="A23" workbookViewId="0">
      <selection activeCell="D36" sqref="D35:E36"/>
    </sheetView>
  </sheetViews>
  <sheetFormatPr defaultRowHeight="15" x14ac:dyDescent="0.25"/>
  <cols>
    <col min="1" max="1" width="44.140625" style="2" customWidth="1"/>
    <col min="2" max="2" width="0.140625" style="2" hidden="1" customWidth="1"/>
    <col min="3" max="3" width="17.5703125" style="2" customWidth="1"/>
    <col min="4" max="4" width="9.42578125" style="2" customWidth="1"/>
    <col min="5" max="5" width="16.28515625" style="2" customWidth="1"/>
    <col min="6" max="6" width="17.7109375" style="2" customWidth="1"/>
    <col min="7" max="7" width="25" style="2" customWidth="1"/>
    <col min="8" max="16384" width="9.140625" style="2"/>
  </cols>
  <sheetData>
    <row r="1" spans="1:7" ht="15.75" x14ac:dyDescent="0.25">
      <c r="A1" s="76" t="s">
        <v>0</v>
      </c>
      <c r="B1" s="76"/>
      <c r="C1" s="76"/>
      <c r="D1" s="76"/>
      <c r="E1" s="76"/>
      <c r="F1" s="76"/>
      <c r="G1" s="76"/>
    </row>
    <row r="2" spans="1:7" ht="15.75" x14ac:dyDescent="0.25">
      <c r="A2" s="38"/>
      <c r="B2" s="38"/>
      <c r="C2" s="38"/>
      <c r="D2" s="38"/>
      <c r="E2" s="38"/>
      <c r="F2" s="38" t="s">
        <v>31</v>
      </c>
      <c r="G2" s="38"/>
    </row>
    <row r="3" spans="1:7" ht="15.75" x14ac:dyDescent="0.25">
      <c r="A3" s="38"/>
      <c r="B3" s="38"/>
      <c r="C3" s="38"/>
      <c r="D3" s="38"/>
      <c r="E3" s="38"/>
      <c r="F3" s="38" t="s">
        <v>32</v>
      </c>
      <c r="G3" s="38"/>
    </row>
    <row r="4" spans="1:7" ht="15.75" x14ac:dyDescent="0.25">
      <c r="A4" s="77" t="s">
        <v>33</v>
      </c>
      <c r="B4" s="77"/>
      <c r="C4" s="77"/>
      <c r="D4" s="77"/>
      <c r="E4" s="77"/>
      <c r="F4" s="77"/>
      <c r="G4" s="77"/>
    </row>
    <row r="5" spans="1:7" ht="15.75" x14ac:dyDescent="0.25">
      <c r="A5" s="77"/>
      <c r="B5" s="77"/>
      <c r="C5" s="77"/>
      <c r="D5" s="77"/>
      <c r="E5" s="77"/>
      <c r="F5" s="77"/>
      <c r="G5" s="77"/>
    </row>
    <row r="6" spans="1:7" ht="15.75" x14ac:dyDescent="0.25">
      <c r="A6" s="78" t="s">
        <v>23</v>
      </c>
      <c r="B6" s="78"/>
      <c r="C6" s="78"/>
      <c r="D6" s="78"/>
      <c r="E6" s="78"/>
      <c r="F6" s="78"/>
      <c r="G6" s="78"/>
    </row>
    <row r="7" spans="1:7" ht="38.25" customHeight="1" x14ac:dyDescent="0.25">
      <c r="A7" s="61" t="s">
        <v>38</v>
      </c>
      <c r="B7" s="61"/>
      <c r="C7" s="61"/>
      <c r="D7" s="61"/>
      <c r="E7" s="61"/>
      <c r="F7" s="61"/>
      <c r="G7" s="61"/>
    </row>
    <row r="8" spans="1:7" ht="63" customHeight="1" x14ac:dyDescent="0.25">
      <c r="A8" s="61" t="s">
        <v>16</v>
      </c>
      <c r="B8" s="61"/>
      <c r="C8" s="61"/>
      <c r="D8" s="61"/>
      <c r="E8" s="61"/>
      <c r="F8" s="61"/>
      <c r="G8" s="61"/>
    </row>
    <row r="9" spans="1:7" ht="49.5" customHeight="1" x14ac:dyDescent="0.25">
      <c r="A9" s="62" t="s">
        <v>1</v>
      </c>
      <c r="B9" s="63"/>
      <c r="C9" s="4" t="s">
        <v>2</v>
      </c>
      <c r="D9" s="4" t="s">
        <v>3</v>
      </c>
      <c r="E9" s="4" t="s">
        <v>24</v>
      </c>
      <c r="F9" s="29" t="s">
        <v>25</v>
      </c>
      <c r="G9" s="4" t="s">
        <v>15</v>
      </c>
    </row>
    <row r="10" spans="1:7" s="3" customFormat="1" ht="15.75" x14ac:dyDescent="0.25">
      <c r="A10" s="64" t="s">
        <v>19</v>
      </c>
      <c r="B10" s="65"/>
      <c r="C10" s="65"/>
      <c r="D10" s="65"/>
      <c r="E10" s="65"/>
      <c r="F10" s="65"/>
      <c r="G10" s="66"/>
    </row>
    <row r="11" spans="1:7" ht="15.75" x14ac:dyDescent="0.25">
      <c r="A11" s="67" t="s">
        <v>4</v>
      </c>
      <c r="B11" s="68"/>
      <c r="C11" s="5" t="s">
        <v>28</v>
      </c>
      <c r="D11" s="1" t="s">
        <v>5</v>
      </c>
      <c r="E11" s="1">
        <v>5.71</v>
      </c>
      <c r="F11" s="1">
        <f>G11/12/2796.8</f>
        <v>5.71</v>
      </c>
      <c r="G11" s="20">
        <f>E11*2796.8*12</f>
        <v>191636.736</v>
      </c>
    </row>
    <row r="12" spans="1:7" ht="15.75" x14ac:dyDescent="0.25">
      <c r="A12" s="67" t="s">
        <v>6</v>
      </c>
      <c r="B12" s="68"/>
      <c r="C12" s="5" t="s">
        <v>7</v>
      </c>
      <c r="D12" s="1" t="s">
        <v>5</v>
      </c>
      <c r="E12" s="1">
        <v>6.01</v>
      </c>
      <c r="F12" s="1">
        <f t="shared" ref="F12:F23" si="0">G12/12/2796.8</f>
        <v>6.01</v>
      </c>
      <c r="G12" s="20">
        <f t="shared" ref="G12" si="1">E12*2796.8*12</f>
        <v>201705.21600000001</v>
      </c>
    </row>
    <row r="13" spans="1:7" ht="15.75" x14ac:dyDescent="0.25">
      <c r="A13" s="67" t="s">
        <v>20</v>
      </c>
      <c r="B13" s="68"/>
      <c r="C13" s="5" t="s">
        <v>8</v>
      </c>
      <c r="D13" s="1" t="s">
        <v>5</v>
      </c>
      <c r="E13" s="1">
        <v>0.28000000000000003</v>
      </c>
      <c r="F13" s="18">
        <f t="shared" si="0"/>
        <v>0.3730000953470633</v>
      </c>
      <c r="G13" s="20">
        <v>12518.48</v>
      </c>
    </row>
    <row r="14" spans="1:7" ht="15.75" x14ac:dyDescent="0.25">
      <c r="A14" s="69" t="s">
        <v>30</v>
      </c>
      <c r="B14" s="70"/>
      <c r="C14" s="13" t="s">
        <v>7</v>
      </c>
      <c r="D14" s="8" t="s">
        <v>5</v>
      </c>
      <c r="E14" s="22">
        <v>8</v>
      </c>
      <c r="F14" s="39">
        <f t="shared" si="0"/>
        <v>9.9544717772692604</v>
      </c>
      <c r="G14" s="20">
        <v>334088</v>
      </c>
    </row>
    <row r="15" spans="1:7" ht="16.5" thickBot="1" x14ac:dyDescent="0.3">
      <c r="A15" s="33" t="s">
        <v>29</v>
      </c>
      <c r="B15" s="34"/>
      <c r="C15" s="13" t="s">
        <v>7</v>
      </c>
      <c r="D15" s="35"/>
      <c r="E15" s="19"/>
      <c r="F15" s="36">
        <v>7.87</v>
      </c>
      <c r="G15" s="20">
        <f>F15*2796.8*12</f>
        <v>264129.79200000002</v>
      </c>
    </row>
    <row r="16" spans="1:7" ht="15.75" x14ac:dyDescent="0.25">
      <c r="A16" s="9" t="s">
        <v>21</v>
      </c>
      <c r="B16" s="16"/>
      <c r="C16" s="16"/>
      <c r="D16" s="10" t="s">
        <v>5</v>
      </c>
      <c r="E16" s="14">
        <f>G16/2796.8/4</f>
        <v>0.95375697225400458</v>
      </c>
      <c r="F16" s="18">
        <f t="shared" si="0"/>
        <v>0.31791899075133484</v>
      </c>
      <c r="G16" s="37">
        <v>10669.87</v>
      </c>
    </row>
    <row r="17" spans="1:7" ht="16.5" thickBot="1" x14ac:dyDescent="0.3">
      <c r="A17" s="11" t="s">
        <v>22</v>
      </c>
      <c r="B17" s="17"/>
      <c r="C17" s="17"/>
      <c r="D17" s="12" t="s">
        <v>5</v>
      </c>
      <c r="E17" s="15">
        <f>G17/2796.8/4</f>
        <v>19.743960061498854</v>
      </c>
      <c r="F17" s="39">
        <f t="shared" si="0"/>
        <v>6.5813200204996187</v>
      </c>
      <c r="G17" s="21">
        <v>220879.63</v>
      </c>
    </row>
    <row r="18" spans="1:7" ht="15.75" x14ac:dyDescent="0.25">
      <c r="A18" s="71" t="s">
        <v>9</v>
      </c>
      <c r="B18" s="72"/>
      <c r="C18" s="73"/>
      <c r="D18" s="6" t="s">
        <v>5</v>
      </c>
      <c r="E18" s="19">
        <f>SUM(E11:E14)</f>
        <v>20</v>
      </c>
      <c r="F18" s="19">
        <f>SUM(F11:F17)</f>
        <v>36.816710883867273</v>
      </c>
      <c r="G18" s="25">
        <f>SUM(G11:G14)</f>
        <v>739948.43200000003</v>
      </c>
    </row>
    <row r="19" spans="1:7" ht="63" x14ac:dyDescent="0.25">
      <c r="A19" s="74" t="s">
        <v>17</v>
      </c>
      <c r="B19" s="74"/>
      <c r="C19" s="4" t="s">
        <v>10</v>
      </c>
      <c r="D19" s="1" t="s">
        <v>5</v>
      </c>
      <c r="E19" s="18">
        <v>4.7</v>
      </c>
      <c r="F19" s="18">
        <f t="shared" si="0"/>
        <v>1.1130875762776506</v>
      </c>
      <c r="G19" s="27">
        <v>37357</v>
      </c>
    </row>
    <row r="20" spans="1:7" ht="66.75" customHeight="1" x14ac:dyDescent="0.25">
      <c r="A20" s="75" t="s">
        <v>18</v>
      </c>
      <c r="B20" s="75"/>
      <c r="C20" s="75"/>
      <c r="D20" s="75"/>
      <c r="E20" s="75"/>
      <c r="F20" s="75"/>
      <c r="G20" s="75"/>
    </row>
    <row r="21" spans="1:7" ht="24.75" customHeight="1" x14ac:dyDescent="0.25">
      <c r="A21" s="5" t="s">
        <v>11</v>
      </c>
      <c r="B21" s="60" t="s">
        <v>10</v>
      </c>
      <c r="C21" s="60"/>
      <c r="D21" s="1" t="s">
        <v>5</v>
      </c>
      <c r="E21" s="18">
        <v>1.93</v>
      </c>
      <c r="F21" s="18">
        <f t="shared" si="0"/>
        <v>0.65020737986270016</v>
      </c>
      <c r="G21" s="20">
        <v>21822</v>
      </c>
    </row>
    <row r="22" spans="1:7" ht="18" customHeight="1" x14ac:dyDescent="0.25">
      <c r="A22" s="5" t="s">
        <v>12</v>
      </c>
      <c r="B22" s="60"/>
      <c r="C22" s="60"/>
      <c r="D22" s="1" t="s">
        <v>5</v>
      </c>
      <c r="E22" s="18">
        <v>2.78</v>
      </c>
      <c r="F22" s="18">
        <f t="shared" si="0"/>
        <v>0.42557565789473684</v>
      </c>
      <c r="G22" s="20">
        <v>14283</v>
      </c>
    </row>
    <row r="23" spans="1:7" ht="21.75" customHeight="1" x14ac:dyDescent="0.25">
      <c r="A23" s="5" t="s">
        <v>13</v>
      </c>
      <c r="B23" s="60"/>
      <c r="C23" s="60"/>
      <c r="D23" s="1" t="s">
        <v>5</v>
      </c>
      <c r="E23" s="18">
        <v>5.14</v>
      </c>
      <c r="F23" s="18">
        <f t="shared" si="0"/>
        <v>2.9577850877192984</v>
      </c>
      <c r="G23" s="20">
        <v>99268</v>
      </c>
    </row>
    <row r="24" spans="1:7" ht="27.75" customHeight="1" thickBot="1" x14ac:dyDescent="0.3">
      <c r="A24" s="43" t="s">
        <v>14</v>
      </c>
      <c r="B24" s="43"/>
      <c r="C24" s="43"/>
      <c r="D24" s="8" t="s">
        <v>5</v>
      </c>
      <c r="E24" s="28">
        <f>SUM(E21:E23)</f>
        <v>9.85</v>
      </c>
      <c r="F24" s="28">
        <f>SUM(F21:F23)</f>
        <v>4.0335681254767355</v>
      </c>
      <c r="G24" s="24">
        <f>SUM(G21:G23)</f>
        <v>135373</v>
      </c>
    </row>
    <row r="25" spans="1:7" ht="35.25" customHeight="1" thickBot="1" x14ac:dyDescent="0.3">
      <c r="A25" s="44" t="s">
        <v>34</v>
      </c>
      <c r="B25" s="45"/>
      <c r="C25" s="46"/>
      <c r="D25" s="23" t="s">
        <v>5</v>
      </c>
      <c r="E25" s="7">
        <f>E18+E19+E24</f>
        <v>34.549999999999997</v>
      </c>
      <c r="F25" s="7">
        <f>F18+F19+F24</f>
        <v>41.963366585621657</v>
      </c>
      <c r="G25" s="26">
        <f>G18+G19+G24</f>
        <v>912678.43200000003</v>
      </c>
    </row>
    <row r="26" spans="1:7" x14ac:dyDescent="0.25">
      <c r="A26" s="47" t="s">
        <v>27</v>
      </c>
      <c r="B26" s="48"/>
      <c r="C26" s="49"/>
      <c r="D26" s="50">
        <v>172082.25</v>
      </c>
      <c r="E26" s="51"/>
      <c r="F26" s="51"/>
      <c r="G26" s="51"/>
    </row>
    <row r="27" spans="1:7" x14ac:dyDescent="0.25">
      <c r="A27" s="52" t="s">
        <v>35</v>
      </c>
      <c r="B27" s="53"/>
      <c r="C27" s="53"/>
      <c r="D27" s="54">
        <v>1665064.6</v>
      </c>
      <c r="E27" s="54"/>
      <c r="F27" s="55"/>
      <c r="G27" s="55"/>
    </row>
    <row r="28" spans="1:7" x14ac:dyDescent="0.25">
      <c r="A28" s="52" t="s">
        <v>36</v>
      </c>
      <c r="B28" s="53"/>
      <c r="C28" s="53"/>
      <c r="D28" s="54">
        <v>1223088.96</v>
      </c>
      <c r="E28" s="54"/>
      <c r="F28" s="55"/>
      <c r="G28" s="55"/>
    </row>
    <row r="29" spans="1:7" ht="30" x14ac:dyDescent="0.25">
      <c r="A29" s="30" t="s">
        <v>26</v>
      </c>
      <c r="B29" s="31"/>
      <c r="C29" s="32"/>
      <c r="D29" s="55">
        <f>D27-D28</f>
        <v>441975.64000000013</v>
      </c>
      <c r="E29" s="56"/>
      <c r="F29" s="56"/>
      <c r="G29" s="56"/>
    </row>
    <row r="30" spans="1:7" ht="15.75" thickBot="1" x14ac:dyDescent="0.3">
      <c r="A30" s="57" t="s">
        <v>37</v>
      </c>
      <c r="B30" s="58"/>
      <c r="C30" s="59"/>
      <c r="D30" s="41">
        <f>D28-G25+D26</f>
        <v>482492.77799999993</v>
      </c>
      <c r="E30" s="41"/>
      <c r="F30" s="42"/>
      <c r="G30" s="42"/>
    </row>
    <row r="32" spans="1:7" ht="19.5" customHeight="1" x14ac:dyDescent="0.25"/>
    <row r="33" spans="1:1" ht="21.75" customHeight="1" x14ac:dyDescent="0.25"/>
    <row r="34" spans="1:1" ht="33" customHeight="1" x14ac:dyDescent="0.25">
      <c r="A34" s="40"/>
    </row>
    <row r="35" spans="1:1" x14ac:dyDescent="0.25">
      <c r="A35" s="40"/>
    </row>
    <row r="36" spans="1:1" x14ac:dyDescent="0.25">
      <c r="A36" s="40"/>
    </row>
    <row r="37" spans="1:1" ht="15" customHeight="1" x14ac:dyDescent="0.25"/>
  </sheetData>
  <mergeCells count="27">
    <mergeCell ref="A1:G1"/>
    <mergeCell ref="A4:G4"/>
    <mergeCell ref="A5:G5"/>
    <mergeCell ref="A6:G6"/>
    <mergeCell ref="A7:G7"/>
    <mergeCell ref="B21:C23"/>
    <mergeCell ref="A8:G8"/>
    <mergeCell ref="A9:B9"/>
    <mergeCell ref="A10:G10"/>
    <mergeCell ref="A11:B11"/>
    <mergeCell ref="A12:B12"/>
    <mergeCell ref="A13:B13"/>
    <mergeCell ref="A14:B14"/>
    <mergeCell ref="A18:C18"/>
    <mergeCell ref="A19:B19"/>
    <mergeCell ref="A20:G20"/>
    <mergeCell ref="D30:G30"/>
    <mergeCell ref="A24:C24"/>
    <mergeCell ref="A25:C25"/>
    <mergeCell ref="A26:C26"/>
    <mergeCell ref="D26:G26"/>
    <mergeCell ref="A27:C27"/>
    <mergeCell ref="D27:G27"/>
    <mergeCell ref="A28:C28"/>
    <mergeCell ref="D28:G28"/>
    <mergeCell ref="D29:G29"/>
    <mergeCell ref="A30:C30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парк.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2021-03-19T01:55:41Z</cp:lastPrinted>
  <dcterms:created xsi:type="dcterms:W3CDTF">2018-03-27T23:18:09Z</dcterms:created>
  <dcterms:modified xsi:type="dcterms:W3CDTF">2023-03-29T22:54:50Z</dcterms:modified>
</cp:coreProperties>
</file>